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/comment1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Operaciones" sheetId="2" state="visible" r:id="rId2"/>
    <sheet xmlns:r="http://schemas.openxmlformats.org/officeDocument/2006/relationships" name="G_P_por_valor" sheetId="3" state="visible" r:id="rId3"/>
    <sheet xmlns:r="http://schemas.openxmlformats.org/officeDocument/2006/relationships" name="Dividendos" sheetId="4" state="visible" r:id="rId4"/>
    <sheet xmlns:r="http://schemas.openxmlformats.org/officeDocument/2006/relationships" name="Perdidas_arrastradas" sheetId="5" state="visible" r:id="rId5"/>
    <sheet xmlns:r="http://schemas.openxmlformats.org/officeDocument/2006/relationships" name="Opciones" sheetId="6" state="visible" r:id="rId6"/>
    <sheet xmlns:r="http://schemas.openxmlformats.org/officeDocument/2006/relationships" name="Tasas_externas" sheetId="7" state="visible" r:id="rId7"/>
    <sheet xmlns:r="http://schemas.openxmlformats.org/officeDocument/2006/relationships" name="Gastos_plataforma" sheetId="8" state="visible" r:id="rId8"/>
    <sheet xmlns:r="http://schemas.openxmlformats.org/officeDocument/2006/relationships" name="Intereses_IBKR" sheetId="9" state="visible" r:id="rId9"/>
  </sheets>
  <definedNames>
    <definedName name="_xlnm._FilterDatabase" localSheetId="1" hidden="1">'Operaciones'!$A$9:$P$30</definedName>
    <definedName name="_xlnm._FilterDatabase" localSheetId="2" hidden="1">'G_P_por_valor'!$A$8:$J$18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;[Red]-#,##0.00"/>
    <numFmt numFmtId="165" formatCode="#,##0.00 €;[Red]-#,##0.00 €;&quot;—&quot;"/>
    <numFmt numFmtId="166" formatCode="0,00%"/>
  </numFmts>
  <fonts count="14">
    <font>
      <name val="Calibri"/>
      <family val="2"/>
      <color theme="1"/>
      <sz val="11"/>
      <scheme val="minor"/>
    </font>
    <font>
      <name val="Calibri"/>
      <b val="1"/>
      <color rgb="000B1220"/>
      <sz val="18"/>
    </font>
    <font>
      <name val="Calibri"/>
      <i val="1"/>
      <color rgb="00718096"/>
      <sz val="9"/>
    </font>
    <font>
      <name val="Calibri"/>
      <i val="1"/>
      <color rgb="0092400e"/>
      <sz val="9"/>
    </font>
    <font>
      <name val="Calibri"/>
      <b val="1"/>
      <color rgb="00FFFFFF"/>
      <sz val="12"/>
    </font>
    <font>
      <name val="Calibri"/>
      <b val="1"/>
      <color rgb="00FFFFFF"/>
      <sz val="11"/>
    </font>
    <font>
      <name val="Calibri"/>
      <color rgb="000B1220"/>
      <sz val="10"/>
    </font>
    <font>
      <name val="Calibri"/>
      <b val="1"/>
      <color rgb="000B1220"/>
      <sz val="10"/>
    </font>
    <font>
      <name val="Calibri"/>
      <b val="1"/>
      <color rgb="0092400e"/>
      <sz val="10"/>
    </font>
    <font>
      <name val="Calibri"/>
      <i val="1"/>
      <color rgb="0092400e"/>
      <sz val="10"/>
    </font>
    <font>
      <name val="Consolas"/>
      <color rgb="000B1220"/>
      <sz val="9"/>
    </font>
    <font>
      <name val="Calibri"/>
      <b val="1"/>
      <color rgb="000B2B8F"/>
      <sz val="11"/>
    </font>
    <font>
      <name val="Calibri"/>
      <b val="1"/>
      <color rgb="00991b1b"/>
      <sz val="10"/>
    </font>
    <font>
      <name val="Calibri"/>
      <b val="1"/>
      <color rgb="000B2B8F"/>
      <sz val="12"/>
    </font>
  </fonts>
  <fills count="10">
    <fill>
      <patternFill/>
    </fill>
    <fill>
      <patternFill patternType="gray125"/>
    </fill>
    <fill>
      <patternFill patternType="solid">
        <fgColor rgb="00fff8e1"/>
      </patternFill>
    </fill>
    <fill>
      <patternFill patternType="solid">
        <fgColor rgb="000B2B8F"/>
      </patternFill>
    </fill>
    <fill>
      <patternFill patternType="solid">
        <fgColor rgb="00fde68a"/>
      </patternFill>
    </fill>
    <fill>
      <patternFill patternType="solid">
        <fgColor rgb="0064748b"/>
      </patternFill>
    </fill>
    <fill>
      <patternFill patternType="solid">
        <fgColor rgb="00e5e7eb"/>
      </patternFill>
    </fill>
    <fill>
      <patternFill patternType="solid">
        <fgColor rgb="00fee2e2"/>
      </patternFill>
    </fill>
    <fill>
      <patternFill patternType="solid">
        <fgColor rgb="00f7fafc"/>
      </patternFill>
    </fill>
    <fill>
      <patternFill patternType="solid">
        <fgColor rgb="00eff6ff"/>
      </patternFill>
    </fill>
  </fills>
  <borders count="5">
    <border>
      <left/>
      <right/>
      <top/>
      <bottom/>
      <diagonal/>
    </border>
    <border>
      <left style="thin">
        <color rgb="00f59e0b"/>
      </left>
      <right style="thin">
        <color rgb="00f59e0b"/>
      </right>
      <top style="thin">
        <color rgb="00f59e0b"/>
      </top>
      <bottom style="medium">
        <color rgb="00f59e0b"/>
      </bottom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  <border>
      <left style="thin">
        <color rgb="00f59e0b"/>
      </left>
      <right style="thin">
        <color rgb="00f59e0b"/>
      </right>
      <top style="thin">
        <color rgb="00f59e0b"/>
      </top>
      <bottom style="thin">
        <color rgb="00f59e0b"/>
      </bottom>
    </border>
    <border>
      <left style="thin">
        <color rgb="00e2e8f0"/>
      </left>
      <right style="thin">
        <color rgb="00e2e8f0"/>
      </right>
      <top style="thin">
        <color rgb="00e2e8f0"/>
      </top>
      <bottom style="medium">
        <color rgb="000B2B8F"/>
      </bottom>
    </border>
  </borders>
  <cellStyleXfs count="1">
    <xf numFmtId="0" fontId="0" fillId="0" borderId="0"/>
  </cellStyleXfs>
  <cellXfs count="56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5" fillId="3" borderId="2" applyAlignment="1" pivotButton="0" quotePrefix="0" xfId="0">
      <alignment horizontal="center" vertical="center"/>
    </xf>
    <xf numFmtId="0" fontId="7" fillId="0" borderId="2" applyAlignment="1" pivotButton="0" quotePrefix="0" xfId="0">
      <alignment horizontal="left" vertical="center"/>
    </xf>
    <xf numFmtId="165" fontId="11" fillId="0" borderId="2" applyAlignment="1" pivotButton="0" quotePrefix="0" xfId="0">
      <alignment horizontal="right" vertical="center"/>
    </xf>
    <xf numFmtId="0" fontId="2" fillId="0" borderId="2" applyAlignment="1" pivotButton="0" quotePrefix="0" xfId="0">
      <alignment horizontal="center" vertical="center"/>
    </xf>
    <xf numFmtId="0" fontId="6" fillId="0" borderId="2" applyAlignment="1" pivotButton="0" quotePrefix="0" xfId="0">
      <alignment horizontal="left" vertical="center"/>
    </xf>
    <xf numFmtId="165" fontId="6" fillId="0" borderId="2" applyAlignment="1" pivotButton="0" quotePrefix="0" xfId="0">
      <alignment horizontal="right" vertical="center"/>
    </xf>
    <xf numFmtId="0" fontId="2" fillId="2" borderId="3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indent="1"/>
    </xf>
    <xf numFmtId="0" fontId="7" fillId="0" borderId="2" applyAlignment="1" pivotButton="0" quotePrefix="0" xfId="0">
      <alignment horizontal="center" vertical="center"/>
    </xf>
    <xf numFmtId="0" fontId="6" fillId="0" borderId="2" applyAlignment="1" pivotButton="0" quotePrefix="0" xfId="0">
      <alignment horizontal="center" vertical="center"/>
    </xf>
    <xf numFmtId="164" fontId="6" fillId="0" borderId="2" applyAlignment="1" pivotButton="0" quotePrefix="0" xfId="0">
      <alignment horizontal="right" vertical="center"/>
    </xf>
    <xf numFmtId="165" fontId="8" fillId="4" borderId="2" applyAlignment="1" pivotButton="0" quotePrefix="0" xfId="0">
      <alignment horizontal="right" vertical="center"/>
    </xf>
    <xf numFmtId="0" fontId="6" fillId="0" borderId="2" applyAlignment="1" pivotButton="0" quotePrefix="0" xfId="0">
      <alignment horizontal="right" vertical="center"/>
    </xf>
    <xf numFmtId="0" fontId="9" fillId="2" borderId="3" applyAlignment="1" pivotButton="0" quotePrefix="0" xfId="0">
      <alignment horizontal="left" vertical="center" wrapText="1"/>
    </xf>
    <xf numFmtId="0" fontId="4" fillId="5" borderId="0" applyAlignment="1" pivotButton="0" quotePrefix="0" xfId="0">
      <alignment horizontal="left" vertical="center" indent="1"/>
    </xf>
    <xf numFmtId="0" fontId="10" fillId="0" borderId="2" applyAlignment="1" pivotButton="0" quotePrefix="0" xfId="0">
      <alignment horizontal="left" vertical="center"/>
    </xf>
    <xf numFmtId="165" fontId="6" fillId="6" borderId="2" applyAlignment="1" pivotButton="0" quotePrefix="0" xfId="0">
      <alignment horizontal="right" vertical="center"/>
    </xf>
    <xf numFmtId="165" fontId="7" fillId="0" borderId="2" applyAlignment="1" pivotButton="0" quotePrefix="0" xfId="0">
      <alignment horizontal="right" vertical="center"/>
    </xf>
    <xf numFmtId="0" fontId="7" fillId="7" borderId="2" applyAlignment="1" pivotButton="0" quotePrefix="0" xfId="0">
      <alignment horizontal="center" vertical="center"/>
    </xf>
    <xf numFmtId="0" fontId="10" fillId="7" borderId="2" applyAlignment="1" pivotButton="0" quotePrefix="0" xfId="0">
      <alignment horizontal="left" vertical="center"/>
    </xf>
    <xf numFmtId="0" fontId="6" fillId="7" borderId="2" applyAlignment="1" pivotButton="0" quotePrefix="0" xfId="0">
      <alignment horizontal="left" vertical="center"/>
    </xf>
    <xf numFmtId="0" fontId="6" fillId="7" borderId="2" applyAlignment="1" pivotButton="0" quotePrefix="0" xfId="0">
      <alignment horizontal="center" vertical="center"/>
    </xf>
    <xf numFmtId="165" fontId="6" fillId="7" borderId="2" applyAlignment="1" pivotButton="0" quotePrefix="0" xfId="0">
      <alignment horizontal="right" vertical="center"/>
    </xf>
    <xf numFmtId="165" fontId="7" fillId="7" borderId="2" applyAlignment="1" pivotButton="0" quotePrefix="0" xfId="0">
      <alignment horizontal="right" vertical="center"/>
    </xf>
    <xf numFmtId="0" fontId="11" fillId="8" borderId="4" applyAlignment="1" pivotButton="0" quotePrefix="0" xfId="0">
      <alignment horizontal="right" vertical="center"/>
    </xf>
    <xf numFmtId="165" fontId="11" fillId="8" borderId="4" applyAlignment="1" pivotButton="0" quotePrefix="0" xfId="0">
      <alignment horizontal="right" vertical="center"/>
    </xf>
    <xf numFmtId="0" fontId="0" fillId="0" borderId="4" pivotButton="0" quotePrefix="0" xfId="0"/>
    <xf numFmtId="0" fontId="12" fillId="7" borderId="0" applyAlignment="1" pivotButton="0" quotePrefix="0" xfId="0">
      <alignment horizontal="right" vertical="center"/>
    </xf>
    <xf numFmtId="165" fontId="12" fillId="7" borderId="0" applyAlignment="1" pivotButton="0" quotePrefix="0" xfId="0">
      <alignment horizontal="right" vertical="center"/>
    </xf>
    <xf numFmtId="0" fontId="2" fillId="7" borderId="0" pivotButton="0" quotePrefix="0" xfId="0"/>
    <xf numFmtId="166" fontId="6" fillId="0" borderId="2" applyAlignment="1" pivotButton="0" quotePrefix="0" xfId="0">
      <alignment horizontal="right" vertical="center"/>
    </xf>
    <xf numFmtId="166" fontId="8" fillId="4" borderId="2" applyAlignment="1" pivotButton="0" quotePrefix="0" xfId="0">
      <alignment horizontal="right" vertical="center"/>
    </xf>
    <xf numFmtId="0" fontId="0" fillId="8" borderId="4" pivotButton="0" quotePrefix="0" xfId="0"/>
    <xf numFmtId="0" fontId="11" fillId="8" borderId="0" applyAlignment="1" pivotButton="0" quotePrefix="0" xfId="0">
      <alignment horizontal="right" vertical="center"/>
    </xf>
    <xf numFmtId="165" fontId="11" fillId="8" borderId="0" applyAlignment="1" pivotButton="0" quotePrefix="0" xfId="0">
      <alignment horizontal="right" vertical="center"/>
    </xf>
    <xf numFmtId="0" fontId="0" fillId="8" borderId="0" pivotButton="0" quotePrefix="0" xfId="0"/>
    <xf numFmtId="0" fontId="2" fillId="0" borderId="0" applyAlignment="1" pivotButton="0" quotePrefix="0" xfId="0">
      <alignment horizontal="center" vertical="center"/>
    </xf>
    <xf numFmtId="0" fontId="7" fillId="9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right" vertical="center"/>
    </xf>
    <xf numFmtId="165" fontId="2" fillId="0" borderId="0" applyAlignment="1" pivotButton="0" quotePrefix="0" xfId="0">
      <alignment horizontal="right" vertical="center"/>
    </xf>
    <xf numFmtId="0" fontId="13" fillId="0" borderId="0" pivotButton="0" quotePrefix="0" xfId="0"/>
    <xf numFmtId="0" fontId="6" fillId="0" borderId="2" pivotButton="0" quotePrefix="0" xfId="0"/>
    <xf numFmtId="165" fontId="0" fillId="0" borderId="2" applyAlignment="1" pivotButton="0" quotePrefix="0" xfId="0">
      <alignment horizontal="right" vertical="center"/>
    </xf>
    <xf numFmtId="0" fontId="0" fillId="0" borderId="2" applyAlignment="1" pivotButton="0" quotePrefix="0" xfId="0">
      <alignment horizontal="center" vertical="center"/>
    </xf>
    <xf numFmtId="0" fontId="7" fillId="9" borderId="2" pivotButton="0" quotePrefix="0" xfId="0"/>
    <xf numFmtId="165" fontId="7" fillId="9" borderId="2" applyAlignment="1" pivotButton="0" quotePrefix="0" xfId="0">
      <alignment horizontal="right" vertical="center"/>
    </xf>
    <xf numFmtId="0" fontId="7" fillId="9" borderId="2" applyAlignment="1" pivotButton="0" quotePrefix="0" xfId="0">
      <alignment horizontal="center" vertical="center"/>
    </xf>
    <xf numFmtId="0" fontId="0" fillId="0" borderId="2" pivotButton="0" quotePrefix="0" xfId="0"/>
    <xf numFmtId="0" fontId="7" fillId="2" borderId="2" pivotButton="0" quotePrefix="0" xfId="0"/>
    <xf numFmtId="165" fontId="7" fillId="2" borderId="2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omments/comment1.xml><?xml version="1.0" encoding="utf-8"?>
<comments xmlns="http://schemas.openxmlformats.org/spreadsheetml/2006/main">
  <authors>
    <author>Cuádrate</author>
  </authors>
  <commentList>
    <comment ref="E9" authorId="0" shapeId="0">
      <text>
        <t>Celda calculada (fórmula enlazada con Operaciones).
Para cambiar el coste, edita la columna F de la hoja Operaciones en las filas de las compras consumidas por esta venta. Los totales se recalcularán automáticamente.
Sobrescribir esta celda con un número rompe el enlace — hazlo solo si necesitas aplicar un ajuste agregado (p. ej. return of capital, prorrateo de escisión manual).</t>
      </text>
    </comment>
    <comment ref="E10" authorId="0" shapeId="0">
      <text>
        <t>Celda calculada (fórmula enlazada con Operaciones).
Para cambiar el coste, edita la columna F de la hoja Operaciones en las filas de las compras consumidas por esta venta. Los totales se recalcularán automáticamente.
Sobrescribir esta celda con un número rompe el enlace — hazlo solo si necesitas aplicar un ajuste agregado (p. ej. return of capital, prorrateo de escisión manual).</t>
      </text>
    </comment>
    <comment ref="E11" authorId="0" shapeId="0">
      <text>
        <t>Celda calculada (fórmula enlazada con Operaciones).
Para cambiar el coste, edita la columna F de la hoja Operaciones en las filas de las compras consumidas por esta venta. Los totales se recalcularán automáticamente.
Sobrescribir esta celda con un número rompe el enlace — hazlo solo si necesitas aplicar un ajuste agregado (p. ej. return of capital, prorrateo de escisión manual).</t>
      </text>
    </comment>
    <comment ref="E12" authorId="0" shapeId="0">
      <text>
        <t>Celda calculada (fórmula enlazada con Operaciones).
Para cambiar el coste, edita la columna F de la hoja Operaciones en las filas de las compras consumidas por esta venta. Los totales se recalcularán automáticamente.
Sobrescribir esta celda con un número rompe el enlace — hazlo solo si necesitas aplicar un ajuste agregado (p. ej. return of capital, prorrateo de escisión manual).</t>
      </text>
    </comment>
    <comment ref="E13" authorId="0" shapeId="0">
      <text>
        <t>Celda calculada (fórmula enlazada con Operaciones).
Para cambiar el coste, edita la columna F de la hoja Operaciones en las filas de las compras consumidas por esta venta. Los totales se recalcularán automáticamente.
Sobrescribir esta celda con un número rompe el enlace — hazlo solo si necesitas aplicar un ajuste agregado (p. ej. return of capital, prorrateo de escisión manual).</t>
      </text>
    </comment>
    <comment ref="E14" authorId="0" shapeId="0">
      <text>
        <t>Celda calculada (fórmula enlazada con Operaciones).
Para cambiar el coste, edita la columna F de la hoja Operaciones en las filas de las compras consumidas por esta venta. Los totales se recalcularán automáticamente.
Sobrescribir esta celda con un número rompe el enlace — hazlo solo si necesitas aplicar un ajuste agregado (p. ej. return of capital, prorrateo de escisión manual).</t>
      </text>
    </comment>
    <comment ref="E15" authorId="0" shapeId="0">
      <text>
        <t>Celda calculada (fórmula enlazada con Operaciones).
Para cambiar el coste, edita la columna F de la hoja Operaciones en las filas de las compras consumidas por esta venta. Los totales se recalcularán automáticamente.
Sobrescribir esta celda con un número rompe el enlace — hazlo solo si necesitas aplicar un ajuste agregado (p. ej. return of capital, prorrateo de escisión manual).</t>
      </text>
    </comment>
    <comment ref="E16" authorId="0" shapeId="0">
      <text>
        <t>Celda calculada (fórmula enlazada con Operaciones).
Para cambiar el coste, edita la columna F de la hoja Operaciones en las filas de las compras consumidas por esta venta. Los totales se recalcularán automáticamente.
Sobrescribir esta celda con un número rompe el enlace — hazlo solo si necesitas aplicar un ajuste agregado (p. ej. return of capital, prorrateo de escisión manual).</t>
      </text>
    </comment>
    <comment ref="E17" authorId="0" shapeId="0">
      <text>
        <t>Celda calculada (fórmula enlazada con Operaciones).
Para cambiar el coste, edita la columna F de la hoja Operaciones en las filas de las compras consumidas por esta venta. Los totales se recalcularán automáticamente.
Sobrescribir esta celda con un número rompe el enlace — hazlo solo si necesitas aplicar un ajuste agregado (p. ej. return of capital, prorrateo de escisión manual).</t>
      </text>
    </comment>
    <comment ref="E18" authorId="0" shapeId="0">
      <text>
        <t>Celda calculada (fórmula enlazada con Operaciones).
Para cambiar el coste, edita la columna F de la hoja Operaciones en las filas de las compras consumidas por esta venta. Los totales se recalcularán automáticamente.
Sobrescribir esta celda con un número rompe el enlace — hazlo solo si necesitas aplicar un ajuste agregado (p. ej. return of capital, prorrateo de escisión manual).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14" customWidth="1" min="1" max="1"/>
    <col width="60" customWidth="1" min="2" max="2"/>
    <col width="22" customWidth="1" min="3" max="3"/>
    <col width="22" customWidth="1" min="4" max="4"/>
  </cols>
  <sheetData>
    <row r="1" ht="32" customHeight="1">
      <c r="A1" s="1" t="inlineStr">
        <is>
          <r>
            <rPr>
              <rFont val="Calibri"/>
              <b val="1"/>
              <color rgb="00E6B763"/>
              <sz val="22"/>
            </rPr>
            <t>[</t>
          </r>
          <r>
            <rPr>
              <rFont val="Calibri"/>
              <b val="1"/>
              <color rgb="000B1220"/>
              <sz val="22"/>
            </rPr>
            <t>Cuádrat</t>
          </r>
          <r>
            <rPr>
              <rFont val="Calibri"/>
              <b val="1"/>
              <i val="1"/>
              <color rgb="00E6B763"/>
              <sz val="22"/>
            </rPr>
            <t>e</t>
          </r>
          <r>
            <rPr>
              <rFont val="Calibri"/>
              <b val="1"/>
              <color rgb="00E6B763"/>
              <sz val="22"/>
            </rPr>
            <t>]</t>
          </r>
        </is>
      </c>
    </row>
    <row r="2" ht="24" customHeight="1">
      <c r="A2" s="2" t="inlineStr">
        <is>
          <t>Resumen por casilla — qué introducir en RentaWEB · Ejercicio 2025</t>
        </is>
      </c>
    </row>
    <row r="3">
      <c r="A3" s="3" t="inlineStr">
        <is>
          <t>Generado el 14/05/2026 11:07  ·  Casillas referidas a la campaña Renta 2025 (la AEAT renumera el formulario cada año)</t>
        </is>
      </c>
    </row>
    <row r="4" ht="38" customHeight="1">
      <c r="A4" s="4" t="inlineStr">
        <is>
          <t>Aviso legal: este informe es una herramienta de preparación fiscal elaborada a partir de los datos aportados. No constituye asesoramiento fiscal vinculante. El usuario es responsable de verificar los datos antes de presentar la declaración ante la AEAT.  •  Las celdas con fondo amarillo son editables: si modificas un coste (p. ej. el prorrateo tras una escisión), las G/P, totales por casilla y compensaciones se RECALCULAN automáticamente en todas las hojas.</t>
        </is>
      </c>
    </row>
    <row r="5" ht="8" customHeight="1"/>
    <row r="6" ht="56" customHeight="1">
      <c r="A6" s="5" t="inlineStr">
        <is>
          <t>Esta es la hoja MAESTRA. Cada importe está enlazado por fórmula a la hoja correspondiente, así que cualquier ajuste manual (coste prorrateado tras un spin-off, dividendo añadido, etc.) se refleja aquí automáticamente. Copia los valores finales a RentaWEB en las casillas indicadas.</t>
        </is>
      </c>
    </row>
    <row r="8" ht="22" customHeight="1">
      <c r="A8" s="6" t="inlineStr">
        <is>
          <t>Casilla</t>
        </is>
      </c>
      <c r="B8" s="6" t="inlineStr">
        <is>
          <t>Concepto</t>
        </is>
      </c>
      <c r="C8" s="6" t="inlineStr">
        <is>
          <t>Importe a declarar</t>
        </is>
      </c>
      <c r="D8" s="6" t="inlineStr">
        <is>
          <t>Hoja origen</t>
        </is>
      </c>
    </row>
    <row r="9">
      <c r="A9" s="6" t="inlineStr">
        <is>
          <t>0326-0340</t>
        </is>
      </c>
      <c r="B9" s="7" t="inlineStr">
        <is>
          <t>Ganancias/pérdidas — Acciones cotizadas (incluye REITs/SIIC y BDCs extranjeros)</t>
        </is>
      </c>
      <c r="C9" s="8">
        <f>'G_P_por_valor'!H22</f>
        <v/>
      </c>
      <c r="D9" s="9" t="inlineStr">
        <is>
          <t>G_P_por_valor</t>
        </is>
      </c>
    </row>
    <row r="10">
      <c r="A10" s="6" t="inlineStr">
        <is>
          <t>2224-2236</t>
        </is>
      </c>
      <c r="B10" s="7" t="inlineStr">
        <is>
          <t>Ganancias/pérdidas — ETFs / IIC sin retención (Renta 2025+, Art. 75.3.j RIRPF)</t>
        </is>
      </c>
      <c r="C10" s="8">
        <f>'G_P_por_valor'!H25</f>
        <v/>
      </c>
      <c r="D10" s="9" t="inlineStr">
        <is>
          <t>G_P_por_valor</t>
        </is>
      </c>
    </row>
    <row r="11">
      <c r="A11" s="6" t="inlineStr">
        <is>
          <t>0031</t>
        </is>
      </c>
      <c r="B11" s="7" t="inlineStr">
        <is>
          <t>Rendimientos por transmisión / amortización de bonos individuales (cupones cobrados → 0027)</t>
        </is>
      </c>
      <c r="C11" s="8">
        <f>'G_P_por_valor'!H20</f>
        <v/>
      </c>
      <c r="D11" s="9" t="inlineStr">
        <is>
          <t>G_P_por_valor</t>
        </is>
      </c>
    </row>
    <row r="12">
      <c r="A12" s="6" t="inlineStr">
        <is>
          <t>1624-1654</t>
        </is>
      </c>
      <c r="B12" s="7" t="inlineStr">
        <is>
          <t>Otros elementos patrimoniales — derivados estructurados (Factor, Turbo, Mini, KO, ETN)</t>
        </is>
      </c>
      <c r="C12" s="8">
        <f>'G_P_por_valor'!H23</f>
        <v/>
      </c>
      <c r="D12" s="9" t="inlineStr">
        <is>
          <t>G_P_por_valor</t>
        </is>
      </c>
    </row>
    <row r="13">
      <c r="A13" s="6" t="inlineStr">
        <is>
          <t>1800-1806</t>
        </is>
      </c>
      <c r="B13" s="7" t="inlineStr">
        <is>
          <t>Ganancias/pérdidas — Criptomonedas</t>
        </is>
      </c>
      <c r="C13" s="8">
        <f>'G_P_por_valor'!H24</f>
        <v/>
      </c>
      <c r="D13" s="9" t="inlineStr">
        <is>
          <t>G_P_por_valor</t>
        </is>
      </c>
    </row>
    <row r="14">
      <c r="A14" s="6" t="inlineStr">
        <is>
          <t>0029</t>
        </is>
      </c>
      <c r="B14" s="7" t="inlineStr">
        <is>
          <t>Rendimientos del capital mobiliario — dividendos brutos (añade derechos residuales recomprados si aplica)</t>
        </is>
      </c>
      <c r="C14" s="8">
        <f>'Dividendos'!D13</f>
        <v/>
      </c>
      <c r="D14" s="9" t="inlineStr">
        <is>
          <t>Dividendos</t>
        </is>
      </c>
    </row>
    <row r="15">
      <c r="A15" s="6" t="inlineStr">
        <is>
          <t>0029 (popup)</t>
        </is>
      </c>
      <c r="B15" s="10" t="inlineStr">
        <is>
          <t>Retención IRPF de pagador español — campo "Retenciones" del popup individual de 0029</t>
        </is>
      </c>
      <c r="C15" s="11">
        <f>'Dividendos'!I14</f>
        <v/>
      </c>
      <c r="D15" s="9" t="inlineStr">
        <is>
          <t>Dividendos</t>
        </is>
      </c>
    </row>
    <row r="16">
      <c r="A16" s="6" t="inlineStr">
        <is>
          <t>0588 (popup)</t>
        </is>
      </c>
      <c r="B16" s="10" t="inlineStr">
        <is>
          <t>Bruto extranjero con retención — campo "Rendimientos netos reducidos del capital mobiliario" del segundo popup de 0588 (base ahorro)</t>
        </is>
      </c>
      <c r="C16" s="11">
        <f>'Dividendos'!I15</f>
        <v/>
      </c>
      <c r="D16" s="9" t="inlineStr">
        <is>
          <t>Dividendos</t>
        </is>
      </c>
    </row>
    <row r="17">
      <c r="A17" s="6" t="inlineStr">
        <is>
          <t>0588</t>
        </is>
      </c>
      <c r="B17" s="7" t="inlineStr">
        <is>
          <t>Deducción doble imposición internacional (CDI) — campo "Impuesto satisfecho en el extranjero" del segundo popup</t>
        </is>
      </c>
      <c r="C17" s="8">
        <f>'Dividendos'!I16</f>
        <v/>
      </c>
      <c r="D17" s="9" t="inlineStr">
        <is>
          <t>Dividendos</t>
        </is>
      </c>
    </row>
    <row r="18">
      <c r="A18" s="6" t="inlineStr">
        <is>
          <t>1624-1654</t>
        </is>
      </c>
      <c r="B18" s="7" t="inlineStr">
        <is>
          <t>Otros elementos patrimoniales — primas opciones cerradas (tipo/clave en casilla 1626)</t>
        </is>
      </c>
      <c r="C18" s="8">
        <f>'Opciones'!H17</f>
        <v/>
      </c>
      <c r="D18" s="9" t="inlineStr">
        <is>
          <t>Opciones</t>
        </is>
      </c>
    </row>
    <row r="19">
      <c r="A19" s="6" t="inlineStr">
        <is>
          <t>0027</t>
        </is>
      </c>
      <c r="B19" s="7" t="inlineStr">
        <is>
          <t>Rendimientos del capital mobiliario — intereses IBKR (Credit/Bond, sumar a otros intereses)</t>
        </is>
      </c>
      <c r="C19" s="8">
        <f>'Intereses_IBKR'!D13</f>
        <v/>
      </c>
      <c r="D19" s="9" t="inlineStr">
        <is>
          <t>Intereses_IBKR</t>
        </is>
      </c>
    </row>
    <row r="20">
      <c r="A20" s="6" t="inlineStr">
        <is>
          <t>0029 (popup) → 0037</t>
        </is>
      </c>
      <c r="B20" s="7" t="inlineStr">
        <is>
          <t>Gastos de administración y depósito — campo "Gastos de administración y depósito" del popup individual (típicamente al editar 0029). RentaWEB totaliza en 0037. Art. 26.1.a LIRPF.</t>
        </is>
      </c>
      <c r="C20" s="8">
        <f>'Gastos_plataforma'!C13</f>
        <v/>
      </c>
      <c r="D20" s="9" t="inlineStr">
        <is>
          <t>Gastos_plataforma</t>
        </is>
      </c>
    </row>
    <row r="22" ht="38" customHeight="1">
      <c r="A22" s="12" t="inlineStr">
        <is>
          <t>📌 Si cambias un coste en G_P_por_valor o un dividendo en Dividendos, vuelve a abrir Excel para forzar el recálculo (F9). Los importes de esta hoja se actualizan automáticamente.</t>
        </is>
      </c>
    </row>
  </sheetData>
  <mergeCells count="6">
    <mergeCell ref="A1:D1"/>
    <mergeCell ref="A6:D6"/>
    <mergeCell ref="A22:D22"/>
    <mergeCell ref="A4:D4"/>
    <mergeCell ref="A3:D3"/>
    <mergeCell ref="A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47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8" customWidth="1" min="1" max="1"/>
    <col width="16" customWidth="1" min="2" max="2"/>
    <col width="60" customWidth="1" min="3" max="3"/>
    <col width="12" customWidth="1" min="4" max="4"/>
    <col width="10" customWidth="1" min="5" max="5"/>
    <col width="16" customWidth="1" min="6" max="6"/>
    <col width="12" customWidth="1" min="7" max="7"/>
    <col width="11" customWidth="1" min="8" max="8"/>
    <col width="9" customWidth="1" min="9" max="9"/>
    <col width="11" customWidth="1" min="10" max="10"/>
    <col width="10" customWidth="1" min="11" max="11"/>
    <col width="10" customWidth="1" min="12" max="12"/>
    <col width="12" customWidth="1" min="13" max="13"/>
    <col width="12" customWidth="1" min="14" max="14"/>
    <col width="14" customWidth="1" min="15" max="15"/>
    <col width="12" customWidth="1" min="16" max="16"/>
  </cols>
  <sheetData>
    <row r="1" ht="32" customHeight="1">
      <c r="A1" s="1" t="inlineStr">
        <is>
          <r>
            <rPr>
              <rFont val="Calibri"/>
              <b val="1"/>
              <color rgb="00E6B763"/>
              <sz val="22"/>
            </rPr>
            <t>[</t>
          </r>
          <r>
            <rPr>
              <rFont val="Calibri"/>
              <b val="1"/>
              <color rgb="000B1220"/>
              <sz val="22"/>
            </rPr>
            <t>Cuádrat</t>
          </r>
          <r>
            <rPr>
              <rFont val="Calibri"/>
              <b val="1"/>
              <i val="1"/>
              <color rgb="00E6B763"/>
              <sz val="22"/>
            </rPr>
            <t>e</t>
          </r>
          <r>
            <rPr>
              <rFont val="Calibri"/>
              <b val="1"/>
              <color rgb="00E6B763"/>
              <sz val="22"/>
            </rPr>
            <t>]</t>
          </r>
        </is>
      </c>
    </row>
    <row r="2" ht="24" customHeight="1">
      <c r="A2" s="2" t="inlineStr">
        <is>
          <t>Operaciones — ejercicio + histórico · Ejercicio 2025</t>
        </is>
      </c>
    </row>
    <row r="3">
      <c r="A3" s="3" t="inlineStr">
        <is>
          <t>Generado el 14/05/2026 11:07  ·  Casillas referidas a la campaña Renta 2025 (la AEAT renumera el formulario cada año)</t>
        </is>
      </c>
    </row>
    <row r="4" ht="38" customHeight="1">
      <c r="A4" s="4" t="inlineStr">
        <is>
          <t>Aviso legal: este informe es una herramienta de preparación fiscal elaborada a partir de los datos aportados. No constituye asesoramiento fiscal vinculante. El usuario es responsable de verificar los datos antes de presentar la declaración ante la AEAT.  •  Las celdas con fondo amarillo son editables: si modificas un coste (p. ej. el prorrateo tras una escisión), las G/P, totales por casilla y compensaciones se RECALCULAN automáticamente en todas las hojas.</t>
        </is>
      </c>
    </row>
    <row r="5" ht="8" customHeight="1"/>
    <row r="6" ht="78" customHeight="1">
      <c r="A6" s="5" t="inlineStr">
        <is>
          <t>Códigos AEAT: AD = Adquisición · AL = Acción totalmente liberada (importe 0; RentaWEB prorratea al vender) · T = Transmisión · VD = Venta de derechos · SP = Split. Las columnas 'Coste/Importe' (F) y 'Gastos' (G) de las compras están en AMARILLO = son editables. La columna G es el TOTAL de gastos; las columnas H/I/J desglosan ese total en Comisión broker, AutoFX (cambio divisa) y Tasas externas (ITF, UK Stamp Duty, French FTT, HK Stamp Duty — Art. 35.1.b LIRPF). Si cambias el total en G, las G/P y totales de la hoja G_P_por_valor y del Resumen se recalculan AUTOMÁTICAMENTE. Las operaciones de años anteriores aparecen en bloques separados: también son editables y también propagan al total (FIFO histórico real). 💼 Esta hoja está mapeada 1:1 con 'Mi cartera de valores' de RentaWEB — puedes copiar las filas tal cual a la aplicación oficial AEAT (mismo orden de columnas y mismos códigos de operación) y mantener así la cartera viva entre campañas, sin volver a cargar el histórico cada año.</t>
        </is>
      </c>
    </row>
    <row r="8" ht="22" customHeight="1">
      <c r="A8" s="13" t="inlineStr">
        <is>
          <t>▼ Ejercicio 2025 (en curso) — operaciones a declarar</t>
        </is>
      </c>
    </row>
    <row r="9" ht="22" customHeight="1">
      <c r="A9" s="6" t="inlineStr">
        <is>
          <t>Tipo</t>
        </is>
      </c>
      <c r="B9" s="6" t="inlineStr">
        <is>
          <t>ISIN</t>
        </is>
      </c>
      <c r="C9" s="6" t="inlineStr">
        <is>
          <t>Denominación</t>
        </is>
      </c>
      <c r="D9" s="6" t="inlineStr">
        <is>
          <t>Fecha</t>
        </is>
      </c>
      <c r="E9" s="6" t="inlineStr">
        <is>
          <t>Cantidad</t>
        </is>
      </c>
      <c r="F9" s="6" t="inlineStr">
        <is>
          <t>Coste/Importe (EUR)</t>
        </is>
      </c>
      <c r="G9" s="6" t="inlineStr">
        <is>
          <t>Gastos (EUR)</t>
        </is>
      </c>
      <c r="H9" s="6" t="inlineStr">
        <is>
          <t>Coms. broker</t>
        </is>
      </c>
      <c r="I9" s="6" t="inlineStr">
        <is>
          <t>AutoFX</t>
        </is>
      </c>
      <c r="J9" s="6" t="inlineStr">
        <is>
          <t>Tasas ext.</t>
        </is>
      </c>
      <c r="K9" s="6" t="inlineStr">
        <is>
          <t>Ej. opción</t>
        </is>
      </c>
      <c r="L9" s="6" t="inlineStr">
        <is>
          <t>Strike</t>
        </is>
      </c>
      <c r="M9" s="6" t="inlineStr">
        <is>
          <t>Prima (EUR)</t>
        </is>
      </c>
      <c r="N9" s="6" t="inlineStr">
        <is>
          <t>Tipo opción</t>
        </is>
      </c>
      <c r="O9" s="6" t="inlineStr">
        <is>
          <t>Broker</t>
        </is>
      </c>
      <c r="P9" s="6" t="inlineStr">
        <is>
          <t>Tipo activo</t>
        </is>
      </c>
    </row>
    <row r="10">
      <c r="A10" s="14" t="inlineStr">
        <is>
          <t>AD</t>
        </is>
      </c>
      <c r="B10" s="10" t="inlineStr">
        <is>
          <t>IE00B4L5Y983</t>
        </is>
      </c>
      <c r="C10" s="10" t="inlineStr">
        <is>
          <t>iShares Core MSCI World UCITS ETF (Acc)</t>
        </is>
      </c>
      <c r="D10" s="15" t="inlineStr">
        <is>
          <t>12/02/2025</t>
        </is>
      </c>
      <c r="E10" s="16" t="n">
        <v>50</v>
      </c>
      <c r="F10" s="17" t="n">
        <v>4750</v>
      </c>
      <c r="G10" s="17" t="n">
        <v>2</v>
      </c>
      <c r="H10" s="11" t="n">
        <v>2</v>
      </c>
      <c r="I10" s="11" t="n"/>
      <c r="J10" s="11" t="n"/>
      <c r="K10" s="10" t="inlineStr"/>
      <c r="L10" s="18" t="n"/>
      <c r="M10" s="18" t="n"/>
      <c r="N10" s="10" t="inlineStr"/>
      <c r="O10" s="10" t="inlineStr">
        <is>
          <t>DeGiro</t>
        </is>
      </c>
      <c r="P10" s="10" t="inlineStr">
        <is>
          <t>ETF</t>
        </is>
      </c>
    </row>
    <row r="11">
      <c r="A11" s="14" t="inlineStr">
        <is>
          <t>AD</t>
        </is>
      </c>
      <c r="B11" s="10" t="inlineStr">
        <is>
          <t>IE00B1234567</t>
        </is>
      </c>
      <c r="C11" s="10" t="inlineStr">
        <is>
          <t>IRLAND BOND 2030</t>
        </is>
      </c>
      <c r="D11" s="15" t="inlineStr">
        <is>
          <t>03/03/2025</t>
        </is>
      </c>
      <c r="E11" s="16" t="n">
        <v>5000</v>
      </c>
      <c r="F11" s="17" t="n">
        <v>5075</v>
      </c>
      <c r="G11" s="17" t="n">
        <v>3</v>
      </c>
      <c r="H11" s="11" t="n">
        <v>3</v>
      </c>
      <c r="I11" s="11" t="n"/>
      <c r="J11" s="11" t="n"/>
      <c r="K11" s="10" t="inlineStr"/>
      <c r="L11" s="18" t="n"/>
      <c r="M11" s="18" t="n"/>
      <c r="N11" s="10" t="inlineStr"/>
      <c r="O11" s="10" t="inlineStr">
        <is>
          <t>DeGiro</t>
        </is>
      </c>
      <c r="P11" s="10" t="inlineStr">
        <is>
          <t>Bono</t>
        </is>
      </c>
    </row>
    <row r="12">
      <c r="A12" s="14" t="inlineStr">
        <is>
          <t>AD</t>
        </is>
      </c>
      <c r="B12" s="10" t="inlineStr">
        <is>
          <t>CRYPTO:BTC</t>
        </is>
      </c>
      <c r="C12" s="10" t="inlineStr">
        <is>
          <t>BITCOIN</t>
        </is>
      </c>
      <c r="D12" s="15" t="inlineStr">
        <is>
          <t>03/03/2025</t>
        </is>
      </c>
      <c r="E12" s="16" t="n">
        <v>0.1</v>
      </c>
      <c r="F12" s="17" t="n">
        <v>5733.4</v>
      </c>
      <c r="G12" s="17" t="n">
        <v>2.87</v>
      </c>
      <c r="H12" s="11" t="n">
        <v>2.87</v>
      </c>
      <c r="I12" s="11" t="n"/>
      <c r="J12" s="11" t="n"/>
      <c r="K12" s="10" t="inlineStr"/>
      <c r="L12" s="18" t="n"/>
      <c r="M12" s="18" t="n"/>
      <c r="N12" s="10" t="inlineStr"/>
      <c r="O12" s="10" t="inlineStr">
        <is>
          <t>IBKR</t>
        </is>
      </c>
      <c r="P12" s="10" t="inlineStr">
        <is>
          <t>Cripto</t>
        </is>
      </c>
    </row>
    <row r="13">
      <c r="A13" s="14" t="inlineStr">
        <is>
          <t>AD</t>
        </is>
      </c>
      <c r="B13" s="10" t="inlineStr">
        <is>
          <t>US0000000ACE</t>
        </is>
      </c>
      <c r="C13" s="10" t="inlineStr">
        <is>
          <t>ACME CORP</t>
        </is>
      </c>
      <c r="D13" s="15" t="inlineStr">
        <is>
          <t>01/04/2025</t>
        </is>
      </c>
      <c r="E13" s="16" t="n">
        <v>100</v>
      </c>
      <c r="F13" s="17" t="n">
        <v>6000</v>
      </c>
      <c r="G13" s="17" t="n">
        <v>2</v>
      </c>
      <c r="H13" s="11" t="n">
        <v>2</v>
      </c>
      <c r="I13" s="11" t="n"/>
      <c r="J13" s="11" t="n"/>
      <c r="K13" s="10" t="inlineStr"/>
      <c r="L13" s="18" t="n"/>
      <c r="M13" s="18" t="n"/>
      <c r="N13" s="10" t="inlineStr"/>
      <c r="O13" s="10" t="inlineStr">
        <is>
          <t>DeGiro</t>
        </is>
      </c>
      <c r="P13" s="10" t="inlineStr">
        <is>
          <t>Acción</t>
        </is>
      </c>
    </row>
    <row r="14">
      <c r="A14" s="14" t="inlineStr">
        <is>
          <t>AD</t>
        </is>
      </c>
      <c r="B14" s="10" t="inlineStr">
        <is>
          <t>CRYPTO:ETH</t>
        </is>
      </c>
      <c r="C14" s="10" t="inlineStr">
        <is>
          <t>ETHEREUM</t>
        </is>
      </c>
      <c r="D14" s="15" t="inlineStr">
        <is>
          <t>10/04/2025</t>
        </is>
      </c>
      <c r="E14" s="16" t="n">
        <v>1</v>
      </c>
      <c r="F14" s="17" t="n">
        <v>2707.09</v>
      </c>
      <c r="G14" s="17" t="n">
        <v>1.8</v>
      </c>
      <c r="H14" s="11" t="n">
        <v>1.8</v>
      </c>
      <c r="I14" s="11" t="n"/>
      <c r="J14" s="11" t="n"/>
      <c r="K14" s="10" t="inlineStr"/>
      <c r="L14" s="18" t="n"/>
      <c r="M14" s="18" t="n"/>
      <c r="N14" s="10" t="inlineStr"/>
      <c r="O14" s="10" t="inlineStr">
        <is>
          <t>IBKR</t>
        </is>
      </c>
      <c r="P14" s="10" t="inlineStr">
        <is>
          <t>Cripto</t>
        </is>
      </c>
    </row>
    <row r="15">
      <c r="A15" s="14" t="inlineStr">
        <is>
          <t>T</t>
        </is>
      </c>
      <c r="B15" s="10" t="inlineStr">
        <is>
          <t>NL0010273215</t>
        </is>
      </c>
      <c r="C15" s="10" t="inlineStr">
        <is>
          <t>ASML HOLDING NV</t>
        </is>
      </c>
      <c r="D15" s="15" t="inlineStr">
        <is>
          <t>15/04/2025</t>
        </is>
      </c>
      <c r="E15" s="16" t="n">
        <v>5</v>
      </c>
      <c r="F15" s="11" t="n">
        <v>4750</v>
      </c>
      <c r="G15" s="11" t="n">
        <v>1</v>
      </c>
      <c r="H15" s="11" t="n">
        <v>1</v>
      </c>
      <c r="I15" s="11" t="n"/>
      <c r="J15" s="11" t="n"/>
      <c r="K15" s="10" t="inlineStr"/>
      <c r="L15" s="18" t="n"/>
      <c r="M15" s="18" t="n"/>
      <c r="N15" s="10" t="inlineStr"/>
      <c r="O15" s="10" t="inlineStr">
        <is>
          <t>IBKR</t>
        </is>
      </c>
      <c r="P15" s="10" t="inlineStr">
        <is>
          <t>Acción</t>
        </is>
      </c>
    </row>
    <row r="16">
      <c r="A16" s="14" t="inlineStr">
        <is>
          <t>AD</t>
        </is>
      </c>
      <c r="B16" s="10" t="inlineStr">
        <is>
          <t>DE000SG0FAKE001</t>
        </is>
      </c>
      <c r="C16" s="10" t="inlineStr">
        <is>
          <t>SG ADOBE FACTOR (MULTI) LONG LEV 4</t>
        </is>
      </c>
      <c r="D16" s="15" t="inlineStr">
        <is>
          <t>22/04/2025</t>
        </is>
      </c>
      <c r="E16" s="16" t="n">
        <v>10</v>
      </c>
      <c r="F16" s="17" t="n">
        <v>450</v>
      </c>
      <c r="G16" s="17" t="n">
        <v>1.5</v>
      </c>
      <c r="H16" s="11" t="n">
        <v>1.5</v>
      </c>
      <c r="I16" s="11" t="n"/>
      <c r="J16" s="11" t="n"/>
      <c r="K16" s="10" t="inlineStr"/>
      <c r="L16" s="18" t="n"/>
      <c r="M16" s="18" t="n"/>
      <c r="N16" s="10" t="inlineStr"/>
      <c r="O16" s="10" t="inlineStr">
        <is>
          <t>DeGiro</t>
        </is>
      </c>
      <c r="P16" s="10" t="inlineStr">
        <is>
          <t>Derivado</t>
        </is>
      </c>
    </row>
    <row r="17">
      <c r="A17" s="14" t="inlineStr">
        <is>
          <t>T</t>
        </is>
      </c>
      <c r="B17" s="10" t="inlineStr">
        <is>
          <t>US0000000ACE</t>
        </is>
      </c>
      <c r="C17" s="10" t="inlineStr">
        <is>
          <t>ACME CORP</t>
        </is>
      </c>
      <c r="D17" s="15" t="inlineStr">
        <is>
          <t>20/05/2025</t>
        </is>
      </c>
      <c r="E17" s="16" t="n">
        <v>150</v>
      </c>
      <c r="F17" s="11" t="n">
        <v>12000</v>
      </c>
      <c r="G17" s="11" t="n">
        <v>4.5</v>
      </c>
      <c r="H17" s="11" t="n">
        <v>4.5</v>
      </c>
      <c r="I17" s="11" t="n"/>
      <c r="J17" s="11" t="n"/>
      <c r="K17" s="10" t="inlineStr"/>
      <c r="L17" s="18" t="n"/>
      <c r="M17" s="18" t="n"/>
      <c r="N17" s="10" t="inlineStr"/>
      <c r="O17" s="10" t="inlineStr">
        <is>
          <t>DeGiro</t>
        </is>
      </c>
      <c r="P17" s="10" t="inlineStr">
        <is>
          <t>Acción</t>
        </is>
      </c>
    </row>
    <row r="18">
      <c r="A18" s="14" t="inlineStr">
        <is>
          <t>AD</t>
        </is>
      </c>
      <c r="B18" s="10" t="inlineStr">
        <is>
          <t>ES0113900J37</t>
        </is>
      </c>
      <c r="C18" s="10" t="inlineStr">
        <is>
          <t>BANCO SANTANDER SA</t>
        </is>
      </c>
      <c r="D18" s="15" t="inlineStr">
        <is>
          <t>12/06/2025</t>
        </is>
      </c>
      <c r="E18" s="16" t="n">
        <v>200</v>
      </c>
      <c r="F18" s="17" t="n">
        <v>800</v>
      </c>
      <c r="G18" s="17" t="n">
        <v>3.6</v>
      </c>
      <c r="H18" s="11" t="n">
        <v>2</v>
      </c>
      <c r="I18" s="11" t="n"/>
      <c r="J18" s="11" t="n">
        <v>1.6</v>
      </c>
      <c r="K18" s="10" t="inlineStr"/>
      <c r="L18" s="18" t="n"/>
      <c r="M18" s="18" t="n"/>
      <c r="N18" s="10" t="inlineStr"/>
      <c r="O18" s="10" t="inlineStr">
        <is>
          <t>DeGiro</t>
        </is>
      </c>
      <c r="P18" s="10" t="inlineStr">
        <is>
          <t>Acción</t>
        </is>
      </c>
    </row>
    <row r="19">
      <c r="A19" s="14" t="inlineStr">
        <is>
          <t>AD</t>
        </is>
      </c>
      <c r="B19" s="10" t="inlineStr">
        <is>
          <t>ES0113900J37</t>
        </is>
      </c>
      <c r="C19" s="10" t="inlineStr">
        <is>
          <t>BANCO SANTANDER SA</t>
        </is>
      </c>
      <c r="D19" s="15" t="inlineStr">
        <is>
          <t>22/07/2025</t>
        </is>
      </c>
      <c r="E19" s="16" t="n">
        <v>200</v>
      </c>
      <c r="F19" s="17" t="n">
        <v>800</v>
      </c>
      <c r="G19" s="17" t="n">
        <v>3.6</v>
      </c>
      <c r="H19" s="11" t="n">
        <v>2</v>
      </c>
      <c r="I19" s="11" t="n"/>
      <c r="J19" s="11" t="n">
        <v>1.6</v>
      </c>
      <c r="K19" s="10" t="inlineStr"/>
      <c r="L19" s="18" t="n"/>
      <c r="M19" s="18" t="n"/>
      <c r="N19" s="10" t="inlineStr"/>
      <c r="O19" s="10" t="inlineStr">
        <is>
          <t>IBKR</t>
        </is>
      </c>
      <c r="P19" s="10" t="inlineStr">
        <is>
          <t>Acción</t>
        </is>
      </c>
    </row>
    <row r="20">
      <c r="A20" s="14" t="inlineStr">
        <is>
          <t>T</t>
        </is>
      </c>
      <c r="B20" s="10" t="inlineStr">
        <is>
          <t>DE000SG0FAKE001</t>
        </is>
      </c>
      <c r="C20" s="10" t="inlineStr">
        <is>
          <t>SG ADOBE FACTOR (MULTI) LONG LEV 4</t>
        </is>
      </c>
      <c r="D20" s="15" t="inlineStr">
        <is>
          <t>14/08/2025</t>
        </is>
      </c>
      <c r="E20" s="16" t="n">
        <v>10</v>
      </c>
      <c r="F20" s="11" t="n">
        <v>580</v>
      </c>
      <c r="G20" s="11" t="n">
        <v>1.5</v>
      </c>
      <c r="H20" s="11" t="n">
        <v>1.5</v>
      </c>
      <c r="I20" s="11" t="n"/>
      <c r="J20" s="11" t="n"/>
      <c r="K20" s="10" t="inlineStr"/>
      <c r="L20" s="18" t="n"/>
      <c r="M20" s="18" t="n"/>
      <c r="N20" s="10" t="inlineStr"/>
      <c r="O20" s="10" t="inlineStr">
        <is>
          <t>DeGiro</t>
        </is>
      </c>
      <c r="P20" s="10" t="inlineStr">
        <is>
          <t>Derivado</t>
        </is>
      </c>
    </row>
    <row r="21">
      <c r="A21" s="14" t="inlineStr">
        <is>
          <t>T</t>
        </is>
      </c>
      <c r="B21" s="10" t="inlineStr">
        <is>
          <t>FR0000121964</t>
        </is>
      </c>
      <c r="C21" s="10" t="inlineStr">
        <is>
          <t>KLEPIERRE SA</t>
        </is>
      </c>
      <c r="D21" s="15" t="inlineStr">
        <is>
          <t>20/08/2025</t>
        </is>
      </c>
      <c r="E21" s="16" t="n">
        <v>40</v>
      </c>
      <c r="F21" s="11" t="n">
        <v>880</v>
      </c>
      <c r="G21" s="11" t="n">
        <v>2.5</v>
      </c>
      <c r="H21" s="11" t="n">
        <v>2.5</v>
      </c>
      <c r="I21" s="11" t="n"/>
      <c r="J21" s="11" t="n"/>
      <c r="K21" s="10" t="inlineStr"/>
      <c r="L21" s="18" t="n"/>
      <c r="M21" s="18" t="n"/>
      <c r="N21" s="10" t="inlineStr"/>
      <c r="O21" s="10" t="inlineStr">
        <is>
          <t>DeGiro</t>
        </is>
      </c>
      <c r="P21" s="10" t="inlineStr">
        <is>
          <t>Acción</t>
        </is>
      </c>
    </row>
    <row r="22">
      <c r="A22" s="14" t="inlineStr">
        <is>
          <t>T</t>
        </is>
      </c>
      <c r="B22" s="10" t="inlineStr">
        <is>
          <t>DE000DEMOTC1</t>
        </is>
      </c>
      <c r="C22" s="10" t="inlineStr">
        <is>
          <t>DEMO TECH SE</t>
        </is>
      </c>
      <c r="D22" s="15" t="inlineStr">
        <is>
          <t>25/08/2025</t>
        </is>
      </c>
      <c r="E22" s="16" t="n">
        <v>100</v>
      </c>
      <c r="F22" s="11" t="n">
        <v>4500</v>
      </c>
      <c r="G22" s="11" t="n">
        <v>2</v>
      </c>
      <c r="H22" s="11" t="n">
        <v>2</v>
      </c>
      <c r="I22" s="11" t="n"/>
      <c r="J22" s="11" t="n"/>
      <c r="K22" s="10" t="inlineStr"/>
      <c r="L22" s="18" t="n"/>
      <c r="M22" s="18" t="n"/>
      <c r="N22" s="10" t="inlineStr"/>
      <c r="O22" s="10" t="inlineStr">
        <is>
          <t>DeGiro</t>
        </is>
      </c>
      <c r="P22" s="10" t="inlineStr">
        <is>
          <t>Acción</t>
        </is>
      </c>
    </row>
    <row r="23">
      <c r="A23" s="14" t="inlineStr">
        <is>
          <t>AD</t>
        </is>
      </c>
      <c r="B23" s="10" t="inlineStr">
        <is>
          <t>GB0002374006</t>
        </is>
      </c>
      <c r="C23" s="10" t="inlineStr">
        <is>
          <t>DIAGEO PLC</t>
        </is>
      </c>
      <c r="D23" s="15" t="inlineStr">
        <is>
          <t>05/09/2025</t>
        </is>
      </c>
      <c r="E23" s="16" t="n">
        <v>100</v>
      </c>
      <c r="F23" s="17" t="n">
        <v>3000</v>
      </c>
      <c r="G23" s="17" t="n">
        <v>19.9</v>
      </c>
      <c r="H23" s="11" t="n">
        <v>4.9</v>
      </c>
      <c r="I23" s="11" t="n"/>
      <c r="J23" s="11" t="n">
        <v>15</v>
      </c>
      <c r="K23" s="10" t="inlineStr"/>
      <c r="L23" s="18" t="n"/>
      <c r="M23" s="18" t="n"/>
      <c r="N23" s="10" t="inlineStr"/>
      <c r="O23" s="10" t="inlineStr">
        <is>
          <t>DeGiro</t>
        </is>
      </c>
      <c r="P23" s="10" t="inlineStr">
        <is>
          <t>Acción</t>
        </is>
      </c>
    </row>
    <row r="24">
      <c r="A24" s="14" t="inlineStr">
        <is>
          <t>AD</t>
        </is>
      </c>
      <c r="B24" s="10" t="inlineStr">
        <is>
          <t>FR0000121964</t>
        </is>
      </c>
      <c r="C24" s="10" t="inlineStr">
        <is>
          <t>KLEPIERRE SA</t>
        </is>
      </c>
      <c r="D24" s="15" t="inlineStr">
        <is>
          <t>05/09/2025</t>
        </is>
      </c>
      <c r="E24" s="16" t="n">
        <v>30</v>
      </c>
      <c r="F24" s="17" t="n">
        <v>690</v>
      </c>
      <c r="G24" s="17" t="n">
        <v>4.57</v>
      </c>
      <c r="H24" s="11" t="n">
        <v>2.5</v>
      </c>
      <c r="I24" s="11" t="n"/>
      <c r="J24" s="11" t="n">
        <v>2.07</v>
      </c>
      <c r="K24" s="10" t="inlineStr"/>
      <c r="L24" s="18" t="n"/>
      <c r="M24" s="18" t="n"/>
      <c r="N24" s="10" t="inlineStr"/>
      <c r="O24" s="10" t="inlineStr">
        <is>
          <t>DeGiro</t>
        </is>
      </c>
      <c r="P24" s="10" t="inlineStr">
        <is>
          <t>Acción</t>
        </is>
      </c>
    </row>
    <row r="25">
      <c r="A25" s="14" t="inlineStr">
        <is>
          <t>T</t>
        </is>
      </c>
      <c r="B25" s="10" t="inlineStr">
        <is>
          <t>CRYPTO:BTC</t>
        </is>
      </c>
      <c r="C25" s="10" t="inlineStr">
        <is>
          <t>BITCOIN</t>
        </is>
      </c>
      <c r="D25" s="15" t="inlineStr">
        <is>
          <t>15/09/2025</t>
        </is>
      </c>
      <c r="E25" s="16" t="n">
        <v>0.05</v>
      </c>
      <c r="F25" s="11" t="n">
        <v>2974.67</v>
      </c>
      <c r="G25" s="11" t="n">
        <v>1.7</v>
      </c>
      <c r="H25" s="11" t="n">
        <v>1.7</v>
      </c>
      <c r="I25" s="11" t="n"/>
      <c r="J25" s="11" t="n"/>
      <c r="K25" s="10" t="inlineStr"/>
      <c r="L25" s="18" t="n"/>
      <c r="M25" s="18" t="n"/>
      <c r="N25" s="10" t="inlineStr"/>
      <c r="O25" s="10" t="inlineStr">
        <is>
          <t>IBKR</t>
        </is>
      </c>
      <c r="P25" s="10" t="inlineStr">
        <is>
          <t>Cripto</t>
        </is>
      </c>
    </row>
    <row r="26">
      <c r="A26" s="14" t="inlineStr">
        <is>
          <t>T</t>
        </is>
      </c>
      <c r="B26" s="10" t="inlineStr">
        <is>
          <t>IE00B4L5Y983</t>
        </is>
      </c>
      <c r="C26" s="10" t="inlineStr">
        <is>
          <t>iShares Core MSCI World UCITS ETF (Acc)</t>
        </is>
      </c>
      <c r="D26" s="15" t="inlineStr">
        <is>
          <t>18/09/2025</t>
        </is>
      </c>
      <c r="E26" s="16" t="n">
        <v>30</v>
      </c>
      <c r="F26" s="11" t="n">
        <v>3150</v>
      </c>
      <c r="G26" s="11" t="n">
        <v>1.8</v>
      </c>
      <c r="H26" s="11" t="n">
        <v>1.8</v>
      </c>
      <c r="I26" s="11" t="n"/>
      <c r="J26" s="11" t="n"/>
      <c r="K26" s="10" t="inlineStr"/>
      <c r="L26" s="18" t="n"/>
      <c r="M26" s="18" t="n"/>
      <c r="N26" s="10" t="inlineStr"/>
      <c r="O26" s="10" t="inlineStr">
        <is>
          <t>DeGiro</t>
        </is>
      </c>
      <c r="P26" s="10" t="inlineStr">
        <is>
          <t>ETF</t>
        </is>
      </c>
    </row>
    <row r="27">
      <c r="A27" s="14" t="inlineStr">
        <is>
          <t>AD</t>
        </is>
      </c>
      <c r="B27" s="10" t="inlineStr">
        <is>
          <t>ES0113211835</t>
        </is>
      </c>
      <c r="C27" s="10" t="inlineStr">
        <is>
          <t>BANCO BILBAO VIZCAYA ARGENTARIA SA</t>
        </is>
      </c>
      <c r="D27" s="15" t="inlineStr">
        <is>
          <t>19/09/2025</t>
        </is>
      </c>
      <c r="E27" s="16" t="n">
        <v>100</v>
      </c>
      <c r="F27" s="17" t="n">
        <v>820</v>
      </c>
      <c r="G27" s="17" t="n">
        <v>1.75</v>
      </c>
      <c r="H27" s="11" t="n">
        <v>1</v>
      </c>
      <c r="I27" s="11" t="n"/>
      <c r="J27" s="11" t="n"/>
      <c r="K27" s="10" t="inlineStr">
        <is>
          <t>Y</t>
        </is>
      </c>
      <c r="L27" s="18" t="inlineStr">
        <is>
          <t>9.00</t>
        </is>
      </c>
      <c r="M27" s="18" t="inlineStr">
        <is>
          <t>80,00</t>
        </is>
      </c>
      <c r="N27" s="10" t="inlineStr">
        <is>
          <t>PUT</t>
        </is>
      </c>
      <c r="O27" s="10" t="inlineStr">
        <is>
          <t>DeGiro</t>
        </is>
      </c>
      <c r="P27" s="10" t="inlineStr">
        <is>
          <t>Acción</t>
        </is>
      </c>
    </row>
    <row r="28">
      <c r="A28" s="14" t="inlineStr">
        <is>
          <t>T</t>
        </is>
      </c>
      <c r="B28" s="10" t="inlineStr">
        <is>
          <t>IE00B1234567</t>
        </is>
      </c>
      <c r="C28" s="10" t="inlineStr">
        <is>
          <t>IRLAND BOND 2030</t>
        </is>
      </c>
      <c r="D28" s="15" t="inlineStr">
        <is>
          <t>14/10/2025</t>
        </is>
      </c>
      <c r="E28" s="16" t="n">
        <v>5000</v>
      </c>
      <c r="F28" s="11" t="n">
        <v>5240</v>
      </c>
      <c r="G28" s="11" t="n">
        <v>3</v>
      </c>
      <c r="H28" s="11" t="n">
        <v>3</v>
      </c>
      <c r="I28" s="11" t="n"/>
      <c r="J28" s="11" t="n"/>
      <c r="K28" s="10" t="inlineStr"/>
      <c r="L28" s="18" t="n"/>
      <c r="M28" s="18" t="n"/>
      <c r="N28" s="10" t="inlineStr"/>
      <c r="O28" s="10" t="inlineStr">
        <is>
          <t>DeGiro</t>
        </is>
      </c>
      <c r="P28" s="10" t="inlineStr">
        <is>
          <t>Bono</t>
        </is>
      </c>
    </row>
    <row r="29">
      <c r="A29" s="14" t="inlineStr">
        <is>
          <t>T</t>
        </is>
      </c>
      <c r="B29" s="10" t="inlineStr">
        <is>
          <t>ES0113211835</t>
        </is>
      </c>
      <c r="C29" s="10" t="inlineStr">
        <is>
          <t>BANCO BILBAO VIZCAYA ARGENTARIA SA</t>
        </is>
      </c>
      <c r="D29" s="15" t="inlineStr">
        <is>
          <t>15/11/2025</t>
        </is>
      </c>
      <c r="E29" s="16" t="n">
        <v>100</v>
      </c>
      <c r="F29" s="11" t="n">
        <v>1050</v>
      </c>
      <c r="G29" s="11" t="n">
        <v>1</v>
      </c>
      <c r="H29" s="11" t="n">
        <v>1</v>
      </c>
      <c r="I29" s="11" t="n"/>
      <c r="J29" s="11" t="n"/>
      <c r="K29" s="10" t="inlineStr"/>
      <c r="L29" s="18" t="n"/>
      <c r="M29" s="18" t="n"/>
      <c r="N29" s="10" t="inlineStr"/>
      <c r="O29" s="10" t="inlineStr">
        <is>
          <t>DeGiro</t>
        </is>
      </c>
      <c r="P29" s="10" t="inlineStr">
        <is>
          <t>Acción</t>
        </is>
      </c>
    </row>
    <row r="30">
      <c r="A30" s="14" t="inlineStr">
        <is>
          <t>T</t>
        </is>
      </c>
      <c r="B30" s="10" t="inlineStr">
        <is>
          <t>CRYPTO:ETH</t>
        </is>
      </c>
      <c r="C30" s="10" t="inlineStr">
        <is>
          <t>ETHEREUM</t>
        </is>
      </c>
      <c r="D30" s="15" t="inlineStr">
        <is>
          <t>20/11/2025</t>
        </is>
      </c>
      <c r="E30" s="16" t="n">
        <v>0.5</v>
      </c>
      <c r="F30" s="11" t="n">
        <v>1737.02</v>
      </c>
      <c r="G30" s="11" t="n">
        <v>0.87</v>
      </c>
      <c r="H30" s="11" t="n">
        <v>0.87</v>
      </c>
      <c r="I30" s="11" t="n"/>
      <c r="J30" s="11" t="n"/>
      <c r="K30" s="10" t="inlineStr"/>
      <c r="L30" s="18" t="n"/>
      <c r="M30" s="18" t="n"/>
      <c r="N30" s="10" t="inlineStr"/>
      <c r="O30" s="10" t="inlineStr">
        <is>
          <t>IBKR</t>
        </is>
      </c>
      <c r="P30" s="10" t="inlineStr">
        <is>
          <t>Cripto</t>
        </is>
      </c>
    </row>
    <row r="32" ht="38" customHeight="1">
      <c r="A32" s="19" t="inlineStr">
        <is>
          <t>ℹ️  Operaciones de años anteriores — INFORMATIVAS. Se incluyen para que veas el FIFO completo. Si necesitas corregir un coste agregado, edita la hoja G_P_por_valor (no esta hoja: Excel no puede recalcular el FIFO multi-año).</t>
        </is>
      </c>
    </row>
    <row r="34" ht="22" customHeight="1">
      <c r="A34" s="20" t="inlineStr">
        <is>
          <t>▸ Ejercicio 2024 — histórico (7 operaciones, informativo)</t>
        </is>
      </c>
    </row>
    <row r="35" ht="22" customHeight="1">
      <c r="A35" s="6" t="inlineStr">
        <is>
          <t>Tipo</t>
        </is>
      </c>
      <c r="B35" s="6" t="inlineStr">
        <is>
          <t>ISIN</t>
        </is>
      </c>
      <c r="C35" s="6" t="inlineStr">
        <is>
          <t>Denominación</t>
        </is>
      </c>
      <c r="D35" s="6" t="inlineStr">
        <is>
          <t>Fecha</t>
        </is>
      </c>
      <c r="E35" s="6" t="inlineStr">
        <is>
          <t>Cantidad</t>
        </is>
      </c>
      <c r="F35" s="6" t="inlineStr">
        <is>
          <t>Coste/Importe (EUR)</t>
        </is>
      </c>
      <c r="G35" s="6" t="inlineStr">
        <is>
          <t>Gastos (EUR)</t>
        </is>
      </c>
      <c r="H35" s="6" t="inlineStr">
        <is>
          <t>Coms. broker</t>
        </is>
      </c>
      <c r="I35" s="6" t="inlineStr">
        <is>
          <t>AutoFX</t>
        </is>
      </c>
      <c r="J35" s="6" t="inlineStr">
        <is>
          <t>Tasas ext.</t>
        </is>
      </c>
      <c r="K35" s="6" t="inlineStr">
        <is>
          <t>Ej. opción</t>
        </is>
      </c>
      <c r="L35" s="6" t="inlineStr">
        <is>
          <t>Strike</t>
        </is>
      </c>
      <c r="M35" s="6" t="inlineStr">
        <is>
          <t>Prima (EUR)</t>
        </is>
      </c>
      <c r="N35" s="6" t="inlineStr">
        <is>
          <t>Tipo opción</t>
        </is>
      </c>
      <c r="O35" s="6" t="inlineStr">
        <is>
          <t>Broker</t>
        </is>
      </c>
      <c r="P35" s="6" t="inlineStr">
        <is>
          <t>Tipo activo</t>
        </is>
      </c>
    </row>
    <row r="36">
      <c r="A36" s="14" t="inlineStr">
        <is>
          <t>AD</t>
        </is>
      </c>
      <c r="B36" s="10" t="inlineStr">
        <is>
          <t>US0000000ACE</t>
        </is>
      </c>
      <c r="C36" s="10" t="inlineStr">
        <is>
          <t>ACME CORP</t>
        </is>
      </c>
      <c r="D36" s="15" t="inlineStr">
        <is>
          <t>15/03/2024</t>
        </is>
      </c>
      <c r="E36" s="16" t="n">
        <v>100</v>
      </c>
      <c r="F36" s="17" t="n">
        <v>5000</v>
      </c>
      <c r="G36" s="17" t="n">
        <v>2</v>
      </c>
      <c r="H36" s="11" t="n"/>
      <c r="I36" s="11" t="n"/>
      <c r="J36" s="11" t="n"/>
      <c r="K36" s="10" t="inlineStr"/>
      <c r="L36" s="18" t="n"/>
      <c r="M36" s="18" t="n"/>
      <c r="N36" s="10" t="inlineStr"/>
      <c r="O36" s="10" t="inlineStr"/>
      <c r="P36" s="10" t="inlineStr">
        <is>
          <t>Acción</t>
        </is>
      </c>
    </row>
    <row r="37">
      <c r="A37" s="14" t="inlineStr">
        <is>
          <t>AD</t>
        </is>
      </c>
      <c r="B37" s="10" t="inlineStr">
        <is>
          <t>DE000DEMOTC1</t>
        </is>
      </c>
      <c r="C37" s="10" t="inlineStr">
        <is>
          <t>DEMO TECH SE</t>
        </is>
      </c>
      <c r="D37" s="15" t="inlineStr">
        <is>
          <t>10/04/2024</t>
        </is>
      </c>
      <c r="E37" s="16" t="n">
        <v>100</v>
      </c>
      <c r="F37" s="17" t="n">
        <v>5000</v>
      </c>
      <c r="G37" s="17" t="n">
        <v>2</v>
      </c>
      <c r="H37" s="11" t="n"/>
      <c r="I37" s="11" t="n"/>
      <c r="J37" s="11" t="n"/>
      <c r="K37" s="10" t="inlineStr"/>
      <c r="L37" s="18" t="n"/>
      <c r="M37" s="18" t="n"/>
      <c r="N37" s="10" t="inlineStr"/>
      <c r="O37" s="10" t="inlineStr"/>
      <c r="P37" s="10" t="inlineStr">
        <is>
          <t>Acción</t>
        </is>
      </c>
    </row>
    <row r="38">
      <c r="A38" s="14" t="inlineStr">
        <is>
          <t>T</t>
        </is>
      </c>
      <c r="B38" s="10" t="inlineStr">
        <is>
          <t>DE000BETATEC1</t>
        </is>
      </c>
      <c r="C38" s="10" t="inlineStr">
        <is>
          <t>BETA TECH SE</t>
        </is>
      </c>
      <c r="D38" s="15" t="inlineStr">
        <is>
          <t>15/06/2024</t>
        </is>
      </c>
      <c r="E38" s="16" t="n">
        <v>100</v>
      </c>
      <c r="F38" s="11" t="n">
        <v>7500</v>
      </c>
      <c r="G38" s="11" t="n">
        <v>2</v>
      </c>
      <c r="H38" s="11" t="n"/>
      <c r="I38" s="11" t="n"/>
      <c r="J38" s="11" t="n"/>
      <c r="K38" s="10" t="inlineStr"/>
      <c r="L38" s="18" t="n"/>
      <c r="M38" s="18" t="n"/>
      <c r="N38" s="10" t="inlineStr"/>
      <c r="O38" s="10" t="inlineStr"/>
      <c r="P38" s="10" t="inlineStr">
        <is>
          <t>Acción</t>
        </is>
      </c>
    </row>
    <row r="39">
      <c r="A39" s="14" t="inlineStr">
        <is>
          <t>AD</t>
        </is>
      </c>
      <c r="B39" s="10" t="inlineStr">
        <is>
          <t>FR0000121964</t>
        </is>
      </c>
      <c r="C39" s="10" t="inlineStr">
        <is>
          <t>KLEPIERRE SA</t>
        </is>
      </c>
      <c r="D39" s="15" t="inlineStr">
        <is>
          <t>22/07/2024</t>
        </is>
      </c>
      <c r="E39" s="16" t="n">
        <v>40</v>
      </c>
      <c r="F39" s="17" t="n">
        <v>1000</v>
      </c>
      <c r="G39" s="17" t="n">
        <v>5.5</v>
      </c>
      <c r="H39" s="11" t="n"/>
      <c r="I39" s="11" t="n"/>
      <c r="J39" s="11" t="n"/>
      <c r="K39" s="10" t="inlineStr"/>
      <c r="L39" s="18" t="n"/>
      <c r="M39" s="18" t="n"/>
      <c r="N39" s="10" t="inlineStr"/>
      <c r="O39" s="10" t="inlineStr"/>
      <c r="P39" s="10" t="inlineStr">
        <is>
          <t>Acción</t>
        </is>
      </c>
    </row>
    <row r="40">
      <c r="A40" s="14" t="inlineStr">
        <is>
          <t>AD</t>
        </is>
      </c>
      <c r="B40" s="10" t="inlineStr">
        <is>
          <t>NL0010273215</t>
        </is>
      </c>
      <c r="C40" s="10" t="inlineStr">
        <is>
          <t>ASML HOLDING NV</t>
        </is>
      </c>
      <c r="D40" s="15" t="inlineStr">
        <is>
          <t>15/09/2024</t>
        </is>
      </c>
      <c r="E40" s="16" t="n">
        <v>5</v>
      </c>
      <c r="F40" s="17" t="n">
        <v>4000</v>
      </c>
      <c r="G40" s="17" t="n">
        <v>1</v>
      </c>
      <c r="H40" s="11" t="n"/>
      <c r="I40" s="11" t="n"/>
      <c r="J40" s="11" t="n"/>
      <c r="K40" s="10" t="inlineStr"/>
      <c r="L40" s="18" t="n"/>
      <c r="M40" s="18" t="n"/>
      <c r="N40" s="10" t="inlineStr"/>
      <c r="O40" s="10" t="inlineStr"/>
      <c r="P40" s="10" t="inlineStr">
        <is>
          <t>Acción</t>
        </is>
      </c>
    </row>
    <row r="41">
      <c r="A41" s="14" t="inlineStr">
        <is>
          <t>T</t>
        </is>
      </c>
      <c r="B41" s="10" t="inlineStr">
        <is>
          <t>DE000DEMOTC1</t>
        </is>
      </c>
      <c r="C41" s="10" t="inlineStr">
        <is>
          <t>DEMO TECH SE</t>
        </is>
      </c>
      <c r="D41" s="15" t="inlineStr">
        <is>
          <t>20/09/2024</t>
        </is>
      </c>
      <c r="E41" s="16" t="n">
        <v>100</v>
      </c>
      <c r="F41" s="11" t="n">
        <v>3500</v>
      </c>
      <c r="G41" s="11" t="n">
        <v>2</v>
      </c>
      <c r="H41" s="11" t="n"/>
      <c r="I41" s="11" t="n"/>
      <c r="J41" s="11" t="n"/>
      <c r="K41" s="10" t="inlineStr"/>
      <c r="L41" s="18" t="n"/>
      <c r="M41" s="18" t="n"/>
      <c r="N41" s="10" t="inlineStr"/>
      <c r="O41" s="10" t="inlineStr"/>
      <c r="P41" s="10" t="inlineStr">
        <is>
          <t>Acción</t>
        </is>
      </c>
    </row>
    <row r="42">
      <c r="A42" s="14" t="inlineStr">
        <is>
          <t>AD</t>
        </is>
      </c>
      <c r="B42" s="10" t="inlineStr">
        <is>
          <t>DE000DEMOTC1</t>
        </is>
      </c>
      <c r="C42" s="10" t="inlineStr">
        <is>
          <t>DEMO TECH SE</t>
        </is>
      </c>
      <c r="D42" s="15" t="inlineStr">
        <is>
          <t>15/11/2024</t>
        </is>
      </c>
      <c r="E42" s="16" t="n">
        <v>100</v>
      </c>
      <c r="F42" s="17" t="n">
        <v>3800</v>
      </c>
      <c r="G42" s="17" t="n">
        <v>2</v>
      </c>
      <c r="H42" s="11" t="n"/>
      <c r="I42" s="11" t="n"/>
      <c r="J42" s="11" t="n"/>
      <c r="K42" s="10" t="inlineStr"/>
      <c r="L42" s="18" t="n"/>
      <c r="M42" s="18" t="n"/>
      <c r="N42" s="10" t="inlineStr"/>
      <c r="O42" s="10" t="inlineStr"/>
      <c r="P42" s="10" t="inlineStr">
        <is>
          <t>Acción</t>
        </is>
      </c>
    </row>
    <row r="43" ht="22" customHeight="1">
      <c r="A43" s="20" t="inlineStr">
        <is>
          <t>▸ Ejercicio 2023 — histórico (3 operaciones, informativo)</t>
        </is>
      </c>
    </row>
    <row r="44" ht="22" customHeight="1">
      <c r="A44" s="6" t="inlineStr">
        <is>
          <t>Tipo</t>
        </is>
      </c>
      <c r="B44" s="6" t="inlineStr">
        <is>
          <t>ISIN</t>
        </is>
      </c>
      <c r="C44" s="6" t="inlineStr">
        <is>
          <t>Denominación</t>
        </is>
      </c>
      <c r="D44" s="6" t="inlineStr">
        <is>
          <t>Fecha</t>
        </is>
      </c>
      <c r="E44" s="6" t="inlineStr">
        <is>
          <t>Cantidad</t>
        </is>
      </c>
      <c r="F44" s="6" t="inlineStr">
        <is>
          <t>Coste/Importe (EUR)</t>
        </is>
      </c>
      <c r="G44" s="6" t="inlineStr">
        <is>
          <t>Gastos (EUR)</t>
        </is>
      </c>
      <c r="H44" s="6" t="inlineStr">
        <is>
          <t>Coms. broker</t>
        </is>
      </c>
      <c r="I44" s="6" t="inlineStr">
        <is>
          <t>AutoFX</t>
        </is>
      </c>
      <c r="J44" s="6" t="inlineStr">
        <is>
          <t>Tasas ext.</t>
        </is>
      </c>
      <c r="K44" s="6" t="inlineStr">
        <is>
          <t>Ej. opción</t>
        </is>
      </c>
      <c r="L44" s="6" t="inlineStr">
        <is>
          <t>Strike</t>
        </is>
      </c>
      <c r="M44" s="6" t="inlineStr">
        <is>
          <t>Prima (EUR)</t>
        </is>
      </c>
      <c r="N44" s="6" t="inlineStr">
        <is>
          <t>Tipo opción</t>
        </is>
      </c>
      <c r="O44" s="6" t="inlineStr">
        <is>
          <t>Broker</t>
        </is>
      </c>
      <c r="P44" s="6" t="inlineStr">
        <is>
          <t>Tipo activo</t>
        </is>
      </c>
    </row>
    <row r="45">
      <c r="A45" s="14" t="inlineStr">
        <is>
          <t>AD</t>
        </is>
      </c>
      <c r="B45" s="10" t="inlineStr">
        <is>
          <t>DE000BETATEC1</t>
        </is>
      </c>
      <c r="C45" s="10" t="inlineStr">
        <is>
          <t>BETA TECH SE</t>
        </is>
      </c>
      <c r="D45" s="15" t="inlineStr">
        <is>
          <t>15/05/2023</t>
        </is>
      </c>
      <c r="E45" s="16" t="n">
        <v>100</v>
      </c>
      <c r="F45" s="17" t="n">
        <v>8000</v>
      </c>
      <c r="G45" s="17" t="n">
        <v>2</v>
      </c>
      <c r="H45" s="11" t="n"/>
      <c r="I45" s="11" t="n"/>
      <c r="J45" s="11" t="n"/>
      <c r="K45" s="10" t="inlineStr"/>
      <c r="L45" s="18" t="n"/>
      <c r="M45" s="18" t="n"/>
      <c r="N45" s="10" t="inlineStr"/>
      <c r="O45" s="10" t="inlineStr"/>
      <c r="P45" s="10" t="inlineStr">
        <is>
          <t>Acción</t>
        </is>
      </c>
    </row>
    <row r="46">
      <c r="A46" s="14" t="inlineStr">
        <is>
          <t>T</t>
        </is>
      </c>
      <c r="B46" s="10" t="inlineStr">
        <is>
          <t>DE000BETATEC1</t>
        </is>
      </c>
      <c r="C46" s="10" t="inlineStr">
        <is>
          <t>BETA TECH SE</t>
        </is>
      </c>
      <c r="D46" s="15" t="inlineStr">
        <is>
          <t>20/09/2023</t>
        </is>
      </c>
      <c r="E46" s="16" t="n">
        <v>100</v>
      </c>
      <c r="F46" s="11" t="n">
        <v>6500</v>
      </c>
      <c r="G46" s="11" t="n">
        <v>2</v>
      </c>
      <c r="H46" s="11" t="n"/>
      <c r="I46" s="11" t="n"/>
      <c r="J46" s="11" t="n"/>
      <c r="K46" s="10" t="inlineStr"/>
      <c r="L46" s="18" t="n"/>
      <c r="M46" s="18" t="n"/>
      <c r="N46" s="10" t="inlineStr"/>
      <c r="O46" s="10" t="inlineStr"/>
      <c r="P46" s="10" t="inlineStr">
        <is>
          <t>Acción</t>
        </is>
      </c>
    </row>
    <row r="47">
      <c r="A47" s="14" t="inlineStr">
        <is>
          <t>AD</t>
        </is>
      </c>
      <c r="B47" s="10" t="inlineStr">
        <is>
          <t>DE000BETATEC1</t>
        </is>
      </c>
      <c r="C47" s="10" t="inlineStr">
        <is>
          <t>BETA TECH SE</t>
        </is>
      </c>
      <c r="D47" s="15" t="inlineStr">
        <is>
          <t>10/10/2023</t>
        </is>
      </c>
      <c r="E47" s="16" t="n">
        <v>100</v>
      </c>
      <c r="F47" s="17" t="n">
        <v>7000</v>
      </c>
      <c r="G47" s="17" t="n">
        <v>2</v>
      </c>
      <c r="H47" s="11" t="n"/>
      <c r="I47" s="11" t="n"/>
      <c r="J47" s="11" t="n"/>
      <c r="K47" s="10" t="inlineStr"/>
      <c r="L47" s="18" t="n"/>
      <c r="M47" s="18" t="n"/>
      <c r="N47" s="10" t="inlineStr"/>
      <c r="O47" s="10" t="inlineStr"/>
      <c r="P47" s="10" t="inlineStr">
        <is>
          <t>Acción</t>
        </is>
      </c>
    </row>
  </sheetData>
  <autoFilter ref="A9:P30"/>
  <mergeCells count="9">
    <mergeCell ref="A32:P32"/>
    <mergeCell ref="A1:P1"/>
    <mergeCell ref="A8:P8"/>
    <mergeCell ref="A6:P6"/>
    <mergeCell ref="A34:P34"/>
    <mergeCell ref="A4:P4"/>
    <mergeCell ref="A3:P3"/>
    <mergeCell ref="A43:P43"/>
    <mergeCell ref="A2:P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2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1" customWidth="1" min="1" max="1"/>
    <col width="16" customWidth="1" min="2" max="2"/>
    <col width="38" customWidth="1" min="3" max="3"/>
    <col width="10" customWidth="1" min="4" max="4"/>
    <col width="18" customWidth="1" min="5" max="5"/>
    <col width="18" customWidth="1" min="6" max="6"/>
    <col width="14" customWidth="1" min="7" max="7"/>
    <col width="16" customWidth="1" min="8" max="8"/>
    <col width="30" customWidth="1" min="9" max="9"/>
    <col width="12" customWidth="1" min="10" max="10"/>
  </cols>
  <sheetData>
    <row r="1" ht="32" customHeight="1">
      <c r="A1" s="1" t="inlineStr">
        <is>
          <r>
            <rPr>
              <rFont val="Calibri"/>
              <b val="1"/>
              <color rgb="00E6B763"/>
              <sz val="22"/>
            </rPr>
            <t>[</t>
          </r>
          <r>
            <rPr>
              <rFont val="Calibri"/>
              <b val="1"/>
              <color rgb="000B1220"/>
              <sz val="22"/>
            </rPr>
            <t>Cuádrat</t>
          </r>
          <r>
            <rPr>
              <rFont val="Calibri"/>
              <b val="1"/>
              <i val="1"/>
              <color rgb="00E6B763"/>
              <sz val="22"/>
            </rPr>
            <t>e</t>
          </r>
          <r>
            <rPr>
              <rFont val="Calibri"/>
              <b val="1"/>
              <color rgb="00E6B763"/>
              <sz val="22"/>
            </rPr>
            <t>]</t>
          </r>
        </is>
      </c>
    </row>
    <row r="2" ht="24" customHeight="1">
      <c r="A2" s="2" t="inlineStr">
        <is>
          <t>Ganancias y pérdidas FIFO por valor · Ejercicio 2025</t>
        </is>
      </c>
    </row>
    <row r="3">
      <c r="A3" s="3" t="inlineStr">
        <is>
          <t>Generado el 14/05/2026 11:07  ·  Casillas referidas a la campaña Renta 2025 (la AEAT renumera el formulario cada año)</t>
        </is>
      </c>
    </row>
    <row r="4" ht="38" customHeight="1">
      <c r="A4" s="4" t="inlineStr">
        <is>
          <t>Aviso legal: este informe es una herramienta de preparación fiscal elaborada a partir de los datos aportados. No constituye asesoramiento fiscal vinculante. El usuario es responsable de verificar los datos antes de presentar la declaración ante la AEAT.  •  Las celdas con fondo amarillo son editables: si modificas un coste (p. ej. el prorrateo tras una escisión), las G/P, totales por casilla y compensaciones se RECALCULAN automáticamente en todas las hojas.</t>
        </is>
      </c>
    </row>
    <row r="5" ht="8" customHeight="1"/>
    <row r="6" ht="84" customHeight="1">
      <c r="A6" s="5" t="inlineStr">
        <is>
          <t>Una fila por ISIN vendido en el ejercicio. La columna "Origen" (D) clasifica el valor como España / UE-EEE / Resto a partir del ISIN, para ayudarte a saber qué casilla usar en Renta Web. La columna "Coste FIFO" (E) es CALCULADA mediante fórmulas que enlazan con las compras consumidas en la hoja Operaciones (prorrateo por lote). ✏️  PARA CAMBIAR UN COSTE → edita la celda F (Coste/Importe) en la hoja Operaciones de la compra correspondiente. La fila aquí se recalcula, y con ella los totales por casilla y el Resumen. Solo sobrescribas esta columna E con un valor fijo para ajustes AGREGADOS (return of capital acumulado, prorrateo de escisión que no se puede distribuir a un solo lote) — eso rompe el enlace con Operaciones.</t>
        </is>
      </c>
    </row>
    <row r="8" ht="22" customHeight="1">
      <c r="A8" s="6" t="inlineStr">
        <is>
          <t>Casilla</t>
        </is>
      </c>
      <c r="B8" s="6" t="inlineStr">
        <is>
          <t>ISIN</t>
        </is>
      </c>
      <c r="C8" s="6" t="inlineStr">
        <is>
          <t>Empresa</t>
        </is>
      </c>
      <c r="D8" s="6" t="inlineStr">
        <is>
          <t>Origen</t>
        </is>
      </c>
      <c r="E8" s="6" t="inlineStr">
        <is>
          <t>Coste FIFO (editable)</t>
        </is>
      </c>
      <c r="F8" s="6" t="inlineStr">
        <is>
          <t>Importe transmisión</t>
        </is>
      </c>
      <c r="G8" s="6" t="inlineStr">
        <is>
          <t>Gastos venta</t>
        </is>
      </c>
      <c r="H8" s="6" t="inlineStr">
        <is>
          <t>G/P (calculada)</t>
        </is>
      </c>
      <c r="I8" s="6" t="inlineStr">
        <is>
          <t>Notas</t>
        </is>
      </c>
      <c r="J8" s="6" t="inlineStr">
        <is>
          <t>Tipo activo</t>
        </is>
      </c>
    </row>
    <row r="9">
      <c r="A9" s="14" t="inlineStr">
        <is>
          <t>0031</t>
        </is>
      </c>
      <c r="B9" s="21" t="inlineStr">
        <is>
          <t>IE00B1234567</t>
        </is>
      </c>
      <c r="C9" s="10" t="inlineStr">
        <is>
          <t>IRLAND BOND 2030</t>
        </is>
      </c>
      <c r="D9" s="15" t="inlineStr">
        <is>
          <t>UE-EEE</t>
        </is>
      </c>
      <c r="E9" s="22">
        <f>ROUND((Operaciones!F11+Operaciones!G11),2)</f>
        <v/>
      </c>
      <c r="F9" s="11" t="n">
        <v>5240</v>
      </c>
      <c r="G9" s="11" t="n">
        <v>3</v>
      </c>
      <c r="H9" s="23">
        <f>F9-G9-E9</f>
        <v/>
      </c>
      <c r="I9" s="10" t="inlineStr">
        <is>
          <t>coste enlazado con Operaciones ✓</t>
        </is>
      </c>
      <c r="J9" s="10" t="inlineStr">
        <is>
          <t>Bono</t>
        </is>
      </c>
    </row>
    <row r="10">
      <c r="A10" s="14" t="inlineStr">
        <is>
          <t>0326-0340</t>
        </is>
      </c>
      <c r="B10" s="21" t="inlineStr">
        <is>
          <t>US0000000ACE</t>
        </is>
      </c>
      <c r="C10" s="10" t="inlineStr">
        <is>
          <t>ACME CORP</t>
        </is>
      </c>
      <c r="D10" s="15" t="inlineStr">
        <is>
          <t>Resto</t>
        </is>
      </c>
      <c r="E10" s="22">
        <f>ROUND((Operaciones!F36+Operaciones!G36)+0.500000*(Operaciones!F13+Operaciones!G13),2)</f>
        <v/>
      </c>
      <c r="F10" s="11" t="n">
        <v>12000</v>
      </c>
      <c r="G10" s="11" t="n">
        <v>4.5</v>
      </c>
      <c r="H10" s="23">
        <f>F10-G10-E10</f>
        <v/>
      </c>
      <c r="I10" s="10" t="inlineStr">
        <is>
          <t>2 matches FIFO consolidados · coste enlazado con Operaciones ✓</t>
        </is>
      </c>
      <c r="J10" s="10" t="inlineStr">
        <is>
          <t>Acción</t>
        </is>
      </c>
    </row>
    <row r="11">
      <c r="A11" s="14" t="inlineStr">
        <is>
          <t>0326-0340</t>
        </is>
      </c>
      <c r="B11" s="21" t="inlineStr">
        <is>
          <t>NL0010273215</t>
        </is>
      </c>
      <c r="C11" s="10" t="inlineStr">
        <is>
          <t>ASML HOLDING NV</t>
        </is>
      </c>
      <c r="D11" s="15" t="inlineStr">
        <is>
          <t>UE-EEE</t>
        </is>
      </c>
      <c r="E11" s="22">
        <f>ROUND((Operaciones!F40+Operaciones!G40),2)</f>
        <v/>
      </c>
      <c r="F11" s="11" t="n">
        <v>4750</v>
      </c>
      <c r="G11" s="11" t="n">
        <v>1</v>
      </c>
      <c r="H11" s="23">
        <f>F11-G11-E11</f>
        <v/>
      </c>
      <c r="I11" s="10" t="inlineStr">
        <is>
          <t>coste enlazado con Operaciones ✓</t>
        </is>
      </c>
      <c r="J11" s="10" t="inlineStr">
        <is>
          <t>Acción</t>
        </is>
      </c>
    </row>
    <row r="12">
      <c r="A12" s="14" t="inlineStr">
        <is>
          <t>0326-0340</t>
        </is>
      </c>
      <c r="B12" s="21" t="inlineStr">
        <is>
          <t>ES0113211835</t>
        </is>
      </c>
      <c r="C12" s="10" t="inlineStr">
        <is>
          <t>BANCO BILBAO VIZCAYA ARGENTARIA SA</t>
        </is>
      </c>
      <c r="D12" s="15" t="inlineStr">
        <is>
          <t>España</t>
        </is>
      </c>
      <c r="E12" s="22">
        <f>ROUND((Operaciones!F27+Operaciones!G27),2)</f>
        <v/>
      </c>
      <c r="F12" s="11" t="n">
        <v>1050</v>
      </c>
      <c r="G12" s="11" t="n">
        <v>1</v>
      </c>
      <c r="H12" s="23">
        <f>F12-G12-E12</f>
        <v/>
      </c>
      <c r="I12" s="10" t="inlineStr">
        <is>
          <t>coste enlazado con Operaciones ✓</t>
        </is>
      </c>
      <c r="J12" s="10" t="inlineStr">
        <is>
          <t>Acción</t>
        </is>
      </c>
    </row>
    <row r="13">
      <c r="A13" s="14" t="inlineStr">
        <is>
          <t>0326-0340</t>
        </is>
      </c>
      <c r="B13" s="21" t="inlineStr">
        <is>
          <t>DE000DEMOTC1</t>
        </is>
      </c>
      <c r="C13" s="10" t="inlineStr">
        <is>
          <t>DEMO TECH SE</t>
        </is>
      </c>
      <c r="D13" s="15" t="inlineStr">
        <is>
          <t>UE-EEE</t>
        </is>
      </c>
      <c r="E13" s="22">
        <f>ROUND((Operaciones!F42+Operaciones!G42),2)+1504.0</f>
        <v/>
      </c>
      <c r="F13" s="11" t="n">
        <v>4500</v>
      </c>
      <c r="G13" s="11" t="n">
        <v>2</v>
      </c>
      <c r="H13" s="23">
        <f>F13-G13-E13</f>
        <v/>
      </c>
      <c r="I13" s="10" t="inlineStr">
        <is>
          <t>↑ PD: el coste YA INCLUYE pérdida diferida de 1504.00 € (desglose por ejercicio de origen — 2024: 1504.00 €). Art. 33.5.f LIRPF último párrafo. Copia este coste directamente a la casilla 0331 de RentaWEB. · coste enlazado con Operaciones ✓</t>
        </is>
      </c>
      <c r="J13" s="10" t="inlineStr">
        <is>
          <t>Acción</t>
        </is>
      </c>
    </row>
    <row r="14">
      <c r="A14" s="24" t="inlineStr">
        <is>
          <t>0326-0340</t>
        </is>
      </c>
      <c r="B14" s="25" t="inlineStr">
        <is>
          <t>FR0000121964</t>
        </is>
      </c>
      <c r="C14" s="26" t="inlineStr">
        <is>
          <t>KLEPIERRE SA</t>
        </is>
      </c>
      <c r="D14" s="27" t="inlineStr">
        <is>
          <t>UE-EEE</t>
        </is>
      </c>
      <c r="E14" s="28">
        <f>ROUND((Operaciones!F39+Operaciones!G39),2)</f>
        <v/>
      </c>
      <c r="F14" s="28" t="n">
        <v>880</v>
      </c>
      <c r="G14" s="28" t="n">
        <v>2.5</v>
      </c>
      <c r="H14" s="29">
        <f>F14-G14-E14</f>
        <v/>
      </c>
      <c r="I14" s="26" t="inlineStr">
        <is>
          <t>🚫 NO DEDUCIBLE (regla 2 meses — Art. 33.5.f LIRPF). No cuenta en el total de la casilla. · coste enlazado con Operaciones ✓</t>
        </is>
      </c>
      <c r="J14" s="26" t="inlineStr">
        <is>
          <t>Acción</t>
        </is>
      </c>
    </row>
    <row r="15">
      <c r="A15" s="14" t="inlineStr">
        <is>
          <t>1624-1654</t>
        </is>
      </c>
      <c r="B15" s="21" t="inlineStr">
        <is>
          <t>DE000SG0FAKE001</t>
        </is>
      </c>
      <c r="C15" s="10" t="inlineStr">
        <is>
          <t>SG ADOBE FACTOR (MULTI) LONG LEV 4</t>
        </is>
      </c>
      <c r="D15" s="15" t="inlineStr">
        <is>
          <t>UE-EEE</t>
        </is>
      </c>
      <c r="E15" s="22">
        <f>ROUND((Operaciones!F16+Operaciones!G16),2)</f>
        <v/>
      </c>
      <c r="F15" s="11" t="n">
        <v>580</v>
      </c>
      <c r="G15" s="11" t="n">
        <v>1.5</v>
      </c>
      <c r="H15" s="23">
        <f>F15-G15-E15</f>
        <v/>
      </c>
      <c r="I15" s="10" t="inlineStr">
        <is>
          <t>coste enlazado con Operaciones ✓</t>
        </is>
      </c>
      <c r="J15" s="10" t="inlineStr">
        <is>
          <t>Derivado/Opción</t>
        </is>
      </c>
    </row>
    <row r="16">
      <c r="A16" s="14" t="inlineStr">
        <is>
          <t>1800-1806</t>
        </is>
      </c>
      <c r="B16" s="21" t="inlineStr">
        <is>
          <t>CRYPTO:BTC</t>
        </is>
      </c>
      <c r="C16" s="10" t="inlineStr">
        <is>
          <t>BITCOIN</t>
        </is>
      </c>
      <c r="D16" s="15" t="inlineStr">
        <is>
          <t>Resto</t>
        </is>
      </c>
      <c r="E16" s="22">
        <f>ROUND(0.500000*(Operaciones!F12+Operaciones!G12),2)</f>
        <v/>
      </c>
      <c r="F16" s="11" t="n">
        <v>2974.67</v>
      </c>
      <c r="G16" s="11" t="n">
        <v>1.7</v>
      </c>
      <c r="H16" s="23">
        <f>F16-G16-E16</f>
        <v/>
      </c>
      <c r="I16" s="10" t="inlineStr">
        <is>
          <t>coste enlazado con Operaciones ✓</t>
        </is>
      </c>
      <c r="J16" s="10" t="inlineStr">
        <is>
          <t>Cripto</t>
        </is>
      </c>
    </row>
    <row r="17">
      <c r="A17" s="14" t="inlineStr">
        <is>
          <t>1800-1806</t>
        </is>
      </c>
      <c r="B17" s="21" t="inlineStr">
        <is>
          <t>CRYPTO:ETH</t>
        </is>
      </c>
      <c r="C17" s="10" t="inlineStr">
        <is>
          <t>ETHEREUM</t>
        </is>
      </c>
      <c r="D17" s="15" t="inlineStr">
        <is>
          <t>Resto</t>
        </is>
      </c>
      <c r="E17" s="22">
        <f>ROUND(0.500000*(Operaciones!F14+Operaciones!G14),2)</f>
        <v/>
      </c>
      <c r="F17" s="11" t="n">
        <v>1737.02</v>
      </c>
      <c r="G17" s="11" t="n">
        <v>0.87</v>
      </c>
      <c r="H17" s="23">
        <f>F17-G17-E17</f>
        <v/>
      </c>
      <c r="I17" s="10" t="inlineStr">
        <is>
          <t>coste enlazado con Operaciones ✓</t>
        </is>
      </c>
      <c r="J17" s="10" t="inlineStr">
        <is>
          <t>Cripto</t>
        </is>
      </c>
    </row>
    <row r="18">
      <c r="A18" s="14" t="inlineStr">
        <is>
          <t>2224-2236</t>
        </is>
      </c>
      <c r="B18" s="21" t="inlineStr">
        <is>
          <t>IE00B4L5Y983</t>
        </is>
      </c>
      <c r="C18" s="10" t="inlineStr">
        <is>
          <t>iShares Core MSCI World UCITS ETF (Acc)</t>
        </is>
      </c>
      <c r="D18" s="15" t="inlineStr">
        <is>
          <t>UE-EEE</t>
        </is>
      </c>
      <c r="E18" s="22">
        <f>ROUND(0.600000*(Operaciones!F10+Operaciones!G10),2)</f>
        <v/>
      </c>
      <c r="F18" s="11" t="n">
        <v>3150</v>
      </c>
      <c r="G18" s="11" t="n">
        <v>1.8</v>
      </c>
      <c r="H18" s="23">
        <f>F18-G18-E18</f>
        <v/>
      </c>
      <c r="I18" s="10" t="inlineStr">
        <is>
          <t>coste enlazado con Operaciones ✓</t>
        </is>
      </c>
      <c r="J18" s="10" t="inlineStr">
        <is>
          <t>ETF</t>
        </is>
      </c>
    </row>
    <row r="20">
      <c r="A20" s="30" t="inlineStr">
        <is>
          <t>TOTAL DEDUCIBLE casilla 0031 (→ RentaWEB)</t>
        </is>
      </c>
      <c r="E20" s="31">
        <f>SUM(E9:E9)</f>
        <v/>
      </c>
      <c r="F20" s="31">
        <f>SUM(F9:F9)</f>
        <v/>
      </c>
      <c r="G20" s="31">
        <f>SUM(G9:G9)</f>
        <v/>
      </c>
      <c r="H20" s="31">
        <f>SUM(H9:H9)</f>
        <v/>
      </c>
      <c r="I20" s="32" t="n"/>
    </row>
    <row r="21">
      <c r="A21" s="33" t="inlineStr">
        <is>
          <t>Pérdidas NO deducibles 2M casilla 0326-0340</t>
        </is>
      </c>
      <c r="E21" s="34">
        <f>SUM(E14:E14)</f>
        <v/>
      </c>
      <c r="F21" s="34">
        <f>SUM(F14:F14)</f>
        <v/>
      </c>
      <c r="G21" s="34">
        <f>SUM(G14:G14)</f>
        <v/>
      </c>
      <c r="H21" s="34">
        <f>SUM(H14:H14)</f>
        <v/>
      </c>
      <c r="I21" s="35" t="inlineStr">
        <is>
          <t>No computa — Art. 33.5.f LIRPF</t>
        </is>
      </c>
    </row>
    <row r="22">
      <c r="A22" s="30" t="inlineStr">
        <is>
          <t>TOTAL DEDUCIBLE casilla 0326-0340 (→ RentaWEB)</t>
        </is>
      </c>
      <c r="E22" s="31">
        <f>SUM(E10:E13)</f>
        <v/>
      </c>
      <c r="F22" s="31">
        <f>SUM(F10:F13)</f>
        <v/>
      </c>
      <c r="G22" s="31">
        <f>SUM(G10:G13)</f>
        <v/>
      </c>
      <c r="H22" s="31">
        <f>SUM(H10:H13)</f>
        <v/>
      </c>
      <c r="I22" s="32" t="n"/>
    </row>
    <row r="23">
      <c r="A23" s="30" t="inlineStr">
        <is>
          <t>TOTAL DEDUCIBLE casilla 1624-1654 (→ RentaWEB)</t>
        </is>
      </c>
      <c r="E23" s="31">
        <f>SUM(E15:E15)</f>
        <v/>
      </c>
      <c r="F23" s="31">
        <f>SUM(F15:F15)</f>
        <v/>
      </c>
      <c r="G23" s="31">
        <f>SUM(G15:G15)</f>
        <v/>
      </c>
      <c r="H23" s="31">
        <f>SUM(H15:H15)</f>
        <v/>
      </c>
      <c r="I23" s="32" t="n"/>
    </row>
    <row r="24">
      <c r="A24" s="30" t="inlineStr">
        <is>
          <t>TOTAL DEDUCIBLE casilla 1800-1806 (→ RentaWEB)</t>
        </is>
      </c>
      <c r="E24" s="31">
        <f>SUM(E16:E17)</f>
        <v/>
      </c>
      <c r="F24" s="31">
        <f>SUM(F16:F17)</f>
        <v/>
      </c>
      <c r="G24" s="31">
        <f>SUM(G16:G17)</f>
        <v/>
      </c>
      <c r="H24" s="31">
        <f>SUM(H16:H17)</f>
        <v/>
      </c>
      <c r="I24" s="32" t="n"/>
    </row>
    <row r="25">
      <c r="A25" s="30" t="inlineStr">
        <is>
          <t>TOTAL DEDUCIBLE casilla 2224-2236 (→ RentaWEB)</t>
        </is>
      </c>
      <c r="E25" s="31">
        <f>SUM(E18:E18)</f>
        <v/>
      </c>
      <c r="F25" s="31">
        <f>SUM(F18:F18)</f>
        <v/>
      </c>
      <c r="G25" s="31">
        <f>SUM(G18:G18)</f>
        <v/>
      </c>
      <c r="H25" s="31">
        <f>SUM(H18:H18)</f>
        <v/>
      </c>
      <c r="I25" s="32" t="n"/>
    </row>
  </sheetData>
  <autoFilter ref="A8:J18"/>
  <mergeCells count="11">
    <mergeCell ref="A1:J1"/>
    <mergeCell ref="A23:D23"/>
    <mergeCell ref="A6:J6"/>
    <mergeCell ref="A22:D22"/>
    <mergeCell ref="A20:D20"/>
    <mergeCell ref="A3:J3"/>
    <mergeCell ref="A21:D21"/>
    <mergeCell ref="A4:J4"/>
    <mergeCell ref="A25:D25"/>
    <mergeCell ref="A24:D24"/>
    <mergeCell ref="A2:J2"/>
  </mergeCell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6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6" customWidth="1" min="1" max="1"/>
    <col width="36" customWidth="1" min="2" max="2"/>
    <col width="8" customWidth="1" min="3" max="3"/>
    <col width="14" customWidth="1" min="4" max="4"/>
    <col width="18" customWidth="1" min="5" max="5"/>
    <col width="13" customWidth="1" min="6" max="6"/>
    <col width="13" customWidth="1" min="7" max="7"/>
    <col width="16" customWidth="1" min="8" max="8"/>
    <col width="18" customWidth="1" min="9" max="9"/>
    <col width="11" customWidth="1" min="10" max="10"/>
  </cols>
  <sheetData>
    <row r="1" ht="32" customHeight="1">
      <c r="A1" s="1" t="inlineStr">
        <is>
          <r>
            <rPr>
              <rFont val="Calibri"/>
              <b val="1"/>
              <color rgb="00E6B763"/>
              <sz val="22"/>
            </rPr>
            <t>[</t>
          </r>
          <r>
            <rPr>
              <rFont val="Calibri"/>
              <b val="1"/>
              <color rgb="000B1220"/>
              <sz val="22"/>
            </rPr>
            <t>Cuádrat</t>
          </r>
          <r>
            <rPr>
              <rFont val="Calibri"/>
              <b val="1"/>
              <i val="1"/>
              <color rgb="00E6B763"/>
              <sz val="22"/>
            </rPr>
            <t>e</t>
          </r>
          <r>
            <rPr>
              <rFont val="Calibri"/>
              <b val="1"/>
              <color rgb="00E6B763"/>
              <sz val="22"/>
            </rPr>
            <t>]</t>
          </r>
        </is>
      </c>
    </row>
    <row r="2" ht="24" customHeight="1">
      <c r="A2" s="2" t="inlineStr">
        <is>
          <t>Dividendos · Ejercicio 2025</t>
        </is>
      </c>
    </row>
    <row r="3">
      <c r="A3" s="3" t="inlineStr">
        <is>
          <t>Generado el 14/05/2026 11:07  ·  Casillas referidas a la campaña Renta 2025 (la AEAT renumera el formulario cada año)</t>
        </is>
      </c>
    </row>
    <row r="4" ht="38" customHeight="1">
      <c r="A4" s="4" t="inlineStr">
        <is>
          <t>Aviso legal: este informe es una herramienta de preparación fiscal elaborada a partir de los datos aportados. No constituye asesoramiento fiscal vinculante. El usuario es responsable de verificar los datos antes de presentar la declaración ante la AEAT.  •  Las celdas con fondo amarillo son editables: si modificas un coste (p. ej. el prorrateo tras una escisión), las G/P, totales por casilla y compensaciones se RECALCULAN automáticamente en todas las hojas.</t>
        </is>
      </c>
    </row>
    <row r="5" ht="8" customHeight="1"/>
    <row r="6" ht="48" customHeight="1">
      <c r="A6" s="5" t="inlineStr">
        <is>
          <t>Dividendos brutos por pagador con retención en origen, límite CDI España y deducción recuperable. Total bruto → casilla 0029. Retención de pagadores españoles → popup individual de 0029 (sin casilla). Deducción doble imposición → casilla 0588. Si recibes derechos residuales recomprados por el emisor (RCM), añádelos manualmente como filas adicionales.</t>
        </is>
      </c>
    </row>
    <row r="8" ht="22" customHeight="1">
      <c r="A8" s="6" t="inlineStr">
        <is>
          <t>ISIN</t>
        </is>
      </c>
      <c r="B8" s="6" t="inlineStr">
        <is>
          <t>Empresa</t>
        </is>
      </c>
      <c r="C8" s="6" t="inlineStr">
        <is>
          <t>País</t>
        </is>
      </c>
      <c r="D8" s="6" t="inlineStr">
        <is>
          <t>Bruto (EUR)</t>
        </is>
      </c>
      <c r="E8" s="6" t="inlineStr">
        <is>
          <t>Retención origen (EUR)</t>
        </is>
      </c>
      <c r="F8" s="6" t="inlineStr">
        <is>
          <t>% Ret. origen</t>
        </is>
      </c>
      <c r="G8" s="6" t="inlineStr">
        <is>
          <t>% Tope CDI</t>
        </is>
      </c>
      <c r="H8" s="6" t="inlineStr">
        <is>
          <t>Límite CDI (EUR)</t>
        </is>
      </c>
      <c r="I8" s="6" t="inlineStr">
        <is>
          <t>Recuperable (0588)</t>
        </is>
      </c>
      <c r="J8" s="6" t="inlineStr">
        <is>
          <t>Es nacional</t>
        </is>
      </c>
    </row>
    <row r="9">
      <c r="A9" s="10" t="inlineStr">
        <is>
          <t>US1912161007</t>
        </is>
      </c>
      <c r="B9" s="10" t="inlineStr">
        <is>
          <t>COCA-COLA CO</t>
        </is>
      </c>
      <c r="C9" s="10" t="inlineStr">
        <is>
          <t>US</t>
        </is>
      </c>
      <c r="D9" s="17" t="n">
        <v>42.68</v>
      </c>
      <c r="E9" s="17" t="n">
        <v>6.4</v>
      </c>
      <c r="F9" s="36">
        <f>IFERROR(E9/D9,0)</f>
        <v/>
      </c>
      <c r="G9" s="37" t="n">
        <v>0.15</v>
      </c>
      <c r="H9" s="11">
        <f>ROUND(D9*G9,2)</f>
        <v/>
      </c>
      <c r="I9" s="11">
        <f>IF(J9="SÍ",E9,MIN(E9,H9))</f>
        <v/>
      </c>
      <c r="J9" s="15" t="inlineStr"/>
    </row>
    <row r="10">
      <c r="A10" s="10" t="inlineStr">
        <is>
          <t>FR0000121964</t>
        </is>
      </c>
      <c r="B10" s="10" t="inlineStr">
        <is>
          <t>KLEPIERRE SA</t>
        </is>
      </c>
      <c r="C10" s="10" t="inlineStr">
        <is>
          <t>FR</t>
        </is>
      </c>
      <c r="D10" s="17" t="n">
        <v>40</v>
      </c>
      <c r="E10" s="17" t="n">
        <v>10</v>
      </c>
      <c r="F10" s="36">
        <f>IFERROR(E10/D10,0)</f>
        <v/>
      </c>
      <c r="G10" s="37" t="n">
        <v>0.15</v>
      </c>
      <c r="H10" s="11">
        <f>ROUND(D10*G10,2)</f>
        <v/>
      </c>
      <c r="I10" s="11">
        <f>IF(J10="SÍ",E10,MIN(E10,H10))</f>
        <v/>
      </c>
      <c r="J10" s="15" t="inlineStr"/>
    </row>
    <row r="11">
      <c r="A11" s="10" t="inlineStr">
        <is>
          <t>ES0178430E18</t>
        </is>
      </c>
      <c r="B11" s="10" t="inlineStr">
        <is>
          <t>TELEFONICA SA</t>
        </is>
      </c>
      <c r="C11" s="10" t="inlineStr">
        <is>
          <t>ES</t>
        </is>
      </c>
      <c r="D11" s="17" t="n">
        <v>40</v>
      </c>
      <c r="E11" s="17" t="n">
        <v>7.6</v>
      </c>
      <c r="F11" s="36">
        <f>IFERROR(E11/D11,0)</f>
        <v/>
      </c>
      <c r="G11" s="37" t="n">
        <v>0</v>
      </c>
      <c r="H11" s="11">
        <f>ROUND(D11*G11,2)</f>
        <v/>
      </c>
      <c r="I11" s="11">
        <f>IF(J11="SÍ",E11,MIN(E11,H11))</f>
        <v/>
      </c>
      <c r="J11" s="15" t="inlineStr">
        <is>
          <t>SÍ</t>
        </is>
      </c>
    </row>
    <row r="13">
      <c r="A13" s="30" t="inlineStr">
        <is>
          <t>TOTALES</t>
        </is>
      </c>
      <c r="D13" s="31">
        <f>SUM(D9:D11)</f>
        <v/>
      </c>
      <c r="E13" s="31">
        <f>SUM(E9:E11)</f>
        <v/>
      </c>
      <c r="F13" s="38" t="n"/>
      <c r="G13" s="38" t="n"/>
      <c r="H13" s="31">
        <f>SUM(H9:H11)</f>
        <v/>
      </c>
      <c r="I13" s="31">
        <f>SUM(I9:I11)</f>
        <v/>
      </c>
      <c r="J13" s="38" t="n"/>
    </row>
    <row r="14">
      <c r="A14" s="39" t="inlineStr">
        <is>
          <t>Retención pagador español (popup individual de 0029 (sin casilla)) — solo nacional</t>
        </is>
      </c>
      <c r="I14" s="40">
        <f>SUMIF(J9:J11,"SÍ",I9:I11)</f>
        <v/>
      </c>
      <c r="J14" s="41" t="n"/>
    </row>
    <row r="15">
      <c r="A15" s="39" t="inlineStr">
        <is>
          <t>Bruto extranjero con retención (campo "Rendimientos cap. mobiliario" del popup 0588)</t>
        </is>
      </c>
      <c r="I15" s="40">
        <f>SUMIFS(D9:D11,J9:J11,"&lt;&gt;SÍ",E9:E11,"&gt;0")</f>
        <v/>
      </c>
      <c r="J15" s="41" t="n"/>
    </row>
    <row r="16">
      <c r="A16" s="39" t="inlineStr">
        <is>
          <t>Deducción CDI internacional (campo "Impuesto satisfecho en el extranjero" del popup 0588)</t>
        </is>
      </c>
      <c r="I16" s="40">
        <f>I13-I14</f>
        <v/>
      </c>
      <c r="J16" s="41" t="n"/>
    </row>
  </sheetData>
  <mergeCells count="9">
    <mergeCell ref="A4:H4"/>
    <mergeCell ref="A3:H3"/>
    <mergeCell ref="A13:C13"/>
    <mergeCell ref="A15:H15"/>
    <mergeCell ref="A2:H2"/>
    <mergeCell ref="A16:H16"/>
    <mergeCell ref="A14:H14"/>
    <mergeCell ref="A1:H1"/>
    <mergeCell ref="A6:H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0" customWidth="1" min="1" max="1"/>
    <col width="16" customWidth="1" min="2" max="2"/>
    <col width="14" customWidth="1" min="3" max="3"/>
    <col width="14" customWidth="1" min="4" max="4"/>
    <col width="16" customWidth="1" min="5" max="5"/>
    <col width="14" customWidth="1" min="6" max="6"/>
    <col width="10" customWidth="1" min="7" max="7"/>
  </cols>
  <sheetData>
    <row r="1" ht="32" customHeight="1">
      <c r="A1" s="1" t="inlineStr">
        <is>
          <r>
            <rPr>
              <rFont val="Calibri"/>
              <b val="1"/>
              <color rgb="00E6B763"/>
              <sz val="22"/>
            </rPr>
            <t>[</t>
          </r>
          <r>
            <rPr>
              <rFont val="Calibri"/>
              <b val="1"/>
              <color rgb="000B1220"/>
              <sz val="22"/>
            </rPr>
            <t>Cuádrat</t>
          </r>
          <r>
            <rPr>
              <rFont val="Calibri"/>
              <b val="1"/>
              <i val="1"/>
              <color rgb="00E6B763"/>
              <sz val="22"/>
            </rPr>
            <t>e</t>
          </r>
          <r>
            <rPr>
              <rFont val="Calibri"/>
              <b val="1"/>
              <color rgb="00E6B763"/>
              <sz val="22"/>
            </rPr>
            <t>]</t>
          </r>
        </is>
      </c>
    </row>
    <row r="2" ht="24" customHeight="1">
      <c r="A2" s="2" t="inlineStr">
        <is>
          <t>Saldos negativos de ejercicios anteriores · Ejercicio 2025</t>
        </is>
      </c>
    </row>
    <row r="3">
      <c r="A3" s="3" t="inlineStr">
        <is>
          <t>Generado el 14/05/2026 11:07  ·  Casillas referidas a la campaña Renta 2025 (la AEAT renumera el formulario cada año)</t>
        </is>
      </c>
    </row>
    <row r="4" ht="38" customHeight="1">
      <c r="A4" s="4" t="inlineStr">
        <is>
          <t>Aviso legal: este informe es una herramienta de preparación fiscal elaborada a partir de los datos aportados. No constituye asesoramiento fiscal vinculante. El usuario es responsable de verificar los datos antes de presentar la declaración ante la AEAT.  •  Las celdas con fondo amarillo son editables: si modificas un coste (p. ej. el prorrateo tras una escisión), las G/P, totales por casilla y compensaciones se RECALCULAN automáticamente en todas las hojas.</t>
        </is>
      </c>
    </row>
    <row r="5" ht="8" customHeight="1"/>
    <row r="6" ht="48" customHeight="1">
      <c r="A6" s="5" t="inlineStr">
        <is>
          <t>Pérdidas patrimoniales pendientes de los últimos 4 ejercicios. El total aplicable este año va a casilla 1186+ (RentaWEB no las aplica automáticamente — DEBES introducirlas manualmente). Si tu registro local del JSON no estaba al día, ajústalo con tus declaraciones reales y regenera.</t>
        </is>
      </c>
    </row>
    <row r="8" ht="22" customHeight="1">
      <c r="A8" s="6" t="inlineStr">
        <is>
          <t>Origen</t>
        </is>
      </c>
      <c r="B8" s="6" t="inlineStr">
        <is>
          <t>Importe original</t>
        </is>
      </c>
      <c r="C8" s="6" t="inlineStr">
        <is>
          <t>Ya compensado</t>
        </is>
      </c>
      <c r="D8" s="6" t="inlineStr">
        <is>
          <t>Pendiente inicio</t>
        </is>
      </c>
      <c r="E8" s="6" t="inlineStr">
        <is>
          <t>Aplicable en 2025</t>
        </is>
      </c>
      <c r="F8" s="6" t="inlineStr">
        <is>
          <t>Queda pendiente</t>
        </is>
      </c>
      <c r="G8" s="6" t="inlineStr">
        <is>
          <t>Expira</t>
        </is>
      </c>
    </row>
    <row r="9">
      <c r="A9" s="42" t="inlineStr">
        <is>
          <t>(sin pérdidas pendientes de ejercicios anteriores)</t>
        </is>
      </c>
    </row>
  </sheetData>
  <mergeCells count="6">
    <mergeCell ref="A1:G1"/>
    <mergeCell ref="A9:G9"/>
    <mergeCell ref="A3:G3"/>
    <mergeCell ref="A6:G6"/>
    <mergeCell ref="A4:G4"/>
    <mergeCell ref="A2:G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30" customWidth="1" min="1" max="1"/>
    <col width="8" customWidth="1" min="2" max="2"/>
    <col width="10" customWidth="1" min="3" max="3"/>
    <col width="12" customWidth="1" min="4" max="4"/>
    <col width="18" customWidth="1" min="5" max="5"/>
    <col width="18" customWidth="1" min="6" max="6"/>
    <col width="18" customWidth="1" min="7" max="7"/>
    <col width="16" customWidth="1" min="8" max="8"/>
  </cols>
  <sheetData>
    <row r="1" ht="32" customHeight="1">
      <c r="A1" s="1" t="inlineStr">
        <is>
          <r>
            <rPr>
              <rFont val="Calibri"/>
              <b val="1"/>
              <color rgb="00E6B763"/>
              <sz val="22"/>
            </rPr>
            <t>[</t>
          </r>
          <r>
            <rPr>
              <rFont val="Calibri"/>
              <b val="1"/>
              <color rgb="000B1220"/>
              <sz val="22"/>
            </rPr>
            <t>Cuádrat</t>
          </r>
          <r>
            <rPr>
              <rFont val="Calibri"/>
              <b val="1"/>
              <i val="1"/>
              <color rgb="00E6B763"/>
              <sz val="22"/>
            </rPr>
            <t>e</t>
          </r>
          <r>
            <rPr>
              <rFont val="Calibri"/>
              <b val="1"/>
              <color rgb="00E6B763"/>
              <sz val="22"/>
            </rPr>
            <t>]</t>
          </r>
        </is>
      </c>
    </row>
    <row r="2" ht="24" customHeight="1">
      <c r="A2" s="2" t="inlineStr">
        <is>
          <t>Opciones — todas las posiciones del ejercicio · Ejercicio 2025</t>
        </is>
      </c>
    </row>
    <row r="3">
      <c r="A3" s="3" t="inlineStr">
        <is>
          <t>Generado el 14/05/2026 11:07  ·  Casillas referidas a la campaña Renta 2025 (la AEAT renumera el formulario cada año)</t>
        </is>
      </c>
    </row>
    <row r="4" ht="38" customHeight="1">
      <c r="A4" s="4" t="inlineStr">
        <is>
          <t>Aviso legal: este informe es una herramienta de preparación fiscal elaborada a partir de los datos aportados. No constituye asesoramiento fiscal vinculante. El usuario es responsable de verificar los datos antes de presentar la declaración ante la AEAT.  •  Las celdas con fondo amarillo son editables: si modificas un coste (p. ej. el prorrateo tras una escisión), las G/P, totales por casilla y compensaciones se RECALCULAN automáticamente en todas las hojas.</t>
        </is>
      </c>
    </row>
    <row r="5" ht="8" customHeight="1"/>
    <row r="6" ht="80" customHeight="1">
      <c r="A6" s="5" t="inlineStr">
        <is>
          <t>Esta hoja lista TODAS las opciones del ejercicio con su estado fiscal en la columna 'Estado'. Solo el bloque CERRADA/EXPIRADA suma al TOTAL P&amp;L de la casilla 1626 (otros elementos patrimoniales). Las EJERCIDAS aparecen como informativo: su prima ya está integrada en el coste o precio del subyacente en la hoja Operaciones (filas con marca OPC, Art. 37.1.m LIRPF). Las ABIERTAS a 31/12 se difieren al año de extinción (DGT V2172-21).</t>
        </is>
      </c>
    </row>
    <row r="8" ht="22" customHeight="1">
      <c r="A8" s="6" t="inlineStr">
        <is>
          <t>Subyacente</t>
        </is>
      </c>
      <c r="B8" s="6" t="inlineStr">
        <is>
          <t>Tipo</t>
        </is>
      </c>
      <c r="C8" s="6" t="inlineStr">
        <is>
          <t>Strike</t>
        </is>
      </c>
      <c r="D8" s="6" t="inlineStr">
        <is>
          <t>Vencimiento</t>
        </is>
      </c>
      <c r="E8" s="6" t="inlineStr">
        <is>
          <t>Estado</t>
        </is>
      </c>
      <c r="F8" s="6" t="inlineStr">
        <is>
          <t>Primas cobradas</t>
        </is>
      </c>
      <c r="G8" s="6" t="inlineStr">
        <is>
          <t>Primas pagadas</t>
        </is>
      </c>
      <c r="H8" s="6" t="inlineStr">
        <is>
          <t>P&amp;L</t>
        </is>
      </c>
    </row>
    <row r="9">
      <c r="A9" s="43" t="inlineStr">
        <is>
          <t>── DECLARABLES (cerradas/expiradas) → casilla 1626 ──</t>
        </is>
      </c>
    </row>
    <row r="10">
      <c r="A10" s="10" t="inlineStr">
        <is>
          <t>BBV</t>
        </is>
      </c>
      <c r="B10" s="15" t="inlineStr">
        <is>
          <t>CALL</t>
        </is>
      </c>
      <c r="C10" s="16" t="n">
        <v>10</v>
      </c>
      <c r="D10" s="15" t="inlineStr">
        <is>
          <t>19DEC25</t>
        </is>
      </c>
      <c r="E10" s="15" t="inlineStr">
        <is>
          <t>CERRADA</t>
        </is>
      </c>
      <c r="F10" s="17" t="n">
        <v>60</v>
      </c>
      <c r="G10" s="17" t="n">
        <v>30</v>
      </c>
      <c r="H10" s="23">
        <f>F10-G10</f>
        <v/>
      </c>
    </row>
    <row r="11">
      <c r="A11" s="10" t="inlineStr">
        <is>
          <t>BBV</t>
        </is>
      </c>
      <c r="B11" s="15" t="inlineStr">
        <is>
          <t>PUT</t>
        </is>
      </c>
      <c r="C11" s="16" t="n">
        <v>7</v>
      </c>
      <c r="D11" s="15" t="inlineStr">
        <is>
          <t>21FEB25</t>
        </is>
      </c>
      <c r="E11" s="15" t="inlineStr">
        <is>
          <t>EXPIRADA</t>
        </is>
      </c>
      <c r="F11" s="17" t="n">
        <v>50</v>
      </c>
      <c r="G11" s="17" t="n">
        <v>0</v>
      </c>
      <c r="H11" s="23">
        <f>F11-G11</f>
        <v/>
      </c>
    </row>
    <row r="12">
      <c r="A12" s="43" t="inlineStr">
        <is>
          <t>── EJERCIDAS / MIXTAS (informativo, ya en acciones con OPC) ──</t>
        </is>
      </c>
    </row>
    <row r="13">
      <c r="A13" s="10" t="inlineStr">
        <is>
          <t>BBV</t>
        </is>
      </c>
      <c r="B13" s="15" t="inlineStr">
        <is>
          <t>PUT</t>
        </is>
      </c>
      <c r="C13" s="16" t="n">
        <v>9</v>
      </c>
      <c r="D13" s="15" t="inlineStr">
        <is>
          <t>19SEP25</t>
        </is>
      </c>
      <c r="E13" s="15" t="inlineStr">
        <is>
          <t>EJERCIDA (prima en acciones)</t>
        </is>
      </c>
      <c r="F13" s="11" t="n">
        <v>80</v>
      </c>
      <c r="G13" s="11" t="n">
        <v>0</v>
      </c>
      <c r="H13" s="23">
        <f>F13-G13</f>
        <v/>
      </c>
    </row>
    <row r="14">
      <c r="A14" s="43" t="inlineStr">
        <is>
          <t>── ABIERTAS al 31/12 (diferidas al año de extinción) ──</t>
        </is>
      </c>
    </row>
    <row r="15">
      <c r="A15" s="10" t="inlineStr">
        <is>
          <t>BBV</t>
        </is>
      </c>
      <c r="B15" s="15" t="inlineStr">
        <is>
          <t>CALL</t>
        </is>
      </c>
      <c r="C15" s="16" t="n">
        <v>11</v>
      </c>
      <c r="D15" s="15" t="inlineStr">
        <is>
          <t>16JAN26</t>
        </is>
      </c>
      <c r="E15" s="15" t="inlineStr">
        <is>
          <t>ABIERTA short — diferida</t>
        </is>
      </c>
      <c r="F15" s="11" t="n">
        <v>40</v>
      </c>
      <c r="G15" s="11" t="n">
        <v>0</v>
      </c>
      <c r="H15" s="23">
        <f>F15-G15</f>
        <v/>
      </c>
    </row>
    <row r="17">
      <c r="A17" s="30" t="inlineStr">
        <is>
          <t>TOTAL P&amp;L opciones declarables (casilla 1626)</t>
        </is>
      </c>
      <c r="F17" s="31">
        <f>SUM(F10:F11)</f>
        <v/>
      </c>
      <c r="G17" s="31">
        <f>SUM(G10:G11)</f>
        <v/>
      </c>
      <c r="H17" s="31">
        <f>SUM(H10:H11)</f>
        <v/>
      </c>
    </row>
    <row r="19">
      <c r="A19" s="44" t="inlineStr">
        <is>
          <t>Subtotal P&amp;L primas EJERCIDAS / MIXTAS — informativo (ya integrado en acciones via OPC)</t>
        </is>
      </c>
      <c r="H19" s="45" t="n">
        <v>80</v>
      </c>
    </row>
    <row r="20">
      <c r="A20" s="44" t="inlineStr">
        <is>
          <t>Subtotal P&amp;L primas DIFERIDAS — informativo (tributarán en el año de extinción)</t>
        </is>
      </c>
      <c r="H20" s="45" t="n">
        <v>40</v>
      </c>
    </row>
  </sheetData>
  <mergeCells count="11">
    <mergeCell ref="A9:H9"/>
    <mergeCell ref="A4:H4"/>
    <mergeCell ref="A12:H12"/>
    <mergeCell ref="A3:H3"/>
    <mergeCell ref="A2:H2"/>
    <mergeCell ref="A20:G20"/>
    <mergeCell ref="A14:H14"/>
    <mergeCell ref="A1:H1"/>
    <mergeCell ref="A19:G19"/>
    <mergeCell ref="A17:E17"/>
    <mergeCell ref="A6:H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6" customWidth="1" min="3" max="3"/>
    <col width="40" customWidth="1" min="4" max="4"/>
    <col width="10" customWidth="1" min="5" max="5"/>
    <col width="8" customWidth="1" min="6" max="6"/>
    <col width="14" customWidth="1" min="7" max="7"/>
    <col width="12" customWidth="1" min="8" max="8"/>
  </cols>
  <sheetData>
    <row r="1" ht="32" customHeight="1">
      <c r="A1" s="1" t="inlineStr">
        <is>
          <r>
            <rPr>
              <rFont val="Calibri"/>
              <b val="1"/>
              <color rgb="00E6B763"/>
              <sz val="22"/>
            </rPr>
            <t>[</t>
          </r>
          <r>
            <rPr>
              <rFont val="Calibri"/>
              <b val="1"/>
              <color rgb="000B1220"/>
              <sz val="22"/>
            </rPr>
            <t>Cuádrat</t>
          </r>
          <r>
            <rPr>
              <rFont val="Calibri"/>
              <b val="1"/>
              <i val="1"/>
              <color rgb="00E6B763"/>
              <sz val="22"/>
            </rPr>
            <t>e</t>
          </r>
          <r>
            <rPr>
              <rFont val="Calibri"/>
              <b val="1"/>
              <color rgb="00E6B763"/>
              <sz val="22"/>
            </rPr>
            <t>]</t>
          </r>
        </is>
      </c>
    </row>
    <row r="2" ht="24" customHeight="1">
      <c r="A2" s="2" t="inlineStr">
        <is>
          <t>Tasas externas — Tributos por transaccion (Art. 35.1.b LIRPF) · Ejercicio 2025</t>
        </is>
      </c>
    </row>
    <row r="3">
      <c r="A3" s="3" t="inlineStr">
        <is>
          <t>Generado el 14/05/2026 11:07  ·  Casillas referidas a la campaña Renta 2025 (la AEAT renumera el formulario cada año)</t>
        </is>
      </c>
    </row>
    <row r="4" ht="38" customHeight="1">
      <c r="A4" s="4" t="inlineStr">
        <is>
          <t>Aviso legal: este informe es una herramienta de preparación fiscal elaborada a partir de los datos aportados. No constituye asesoramiento fiscal vinculante. El usuario es responsable de verificar los datos antes de presentar la declaración ante la AEAT.  •  Las celdas con fondo amarillo son editables: si modificas un coste (p. ej. el prorrateo tras una escisión), las G/P, totales por casilla y compensaciones se RECALCULAN automáticamente en todas las hojas.</t>
        </is>
      </c>
    </row>
    <row r="5" ht="8" customHeight="1"/>
    <row r="6" ht="95" customHeight="1">
      <c r="A6" s="5" t="inlineStr">
        <is>
          <t>Tributos inherentes a la adquisicion/transmision: ITF espanol (Ley 5/2020), UK/Dublin Stamp Duty, French FTT, Hong Kong Stamp Duty, SEC/FINRA fees. Forman parte del coste de adquisicion (Art. 35.1.b LIRPF). ⚠️ ESTAS CIFRAS YA ESTAN SUMADAS AL COSTE DE CADA OPERACION EN LA HOJA OPERACIONES (col J 'Tasas ext.' + col G 'Gastos'). NO reintroducir en 'Otros gastos' ni en otra casilla — seria contar el gasto dos veces. Esta hoja es trazabilidad pura por jurisdiccion para auditoria del informe.</t>
        </is>
      </c>
    </row>
    <row r="8">
      <c r="A8" s="46" t="inlineStr">
        <is>
          <t>RESUMEN POR JURISDICCION</t>
        </is>
      </c>
    </row>
    <row r="9" ht="22" customHeight="1">
      <c r="A9" s="6" t="inlineStr">
        <is>
          <t>Jurisdiccion</t>
        </is>
      </c>
      <c r="B9" s="6" t="inlineStr">
        <is>
          <t>Importe (EUR)</t>
        </is>
      </c>
      <c r="C9" s="6" t="inlineStr">
        <is>
          <t>Operaciones</t>
        </is>
      </c>
    </row>
    <row r="10">
      <c r="A10" s="47" t="inlineStr">
        <is>
          <t>🇪🇸 ITF / Tasa Tobin (Espana, Ley 5/2020)</t>
        </is>
      </c>
      <c r="B10" s="48" t="n">
        <v>3.2</v>
      </c>
      <c r="C10" s="49" t="n">
        <v>2</v>
      </c>
    </row>
    <row r="11">
      <c r="A11" s="47" t="inlineStr">
        <is>
          <t>🇬🇧 UK / Dublin Stamp Duty</t>
        </is>
      </c>
      <c r="B11" s="48" t="n">
        <v>15</v>
      </c>
      <c r="C11" s="49" t="n">
        <v>1</v>
      </c>
    </row>
    <row r="12">
      <c r="A12" s="47" t="inlineStr">
        <is>
          <t>🇫🇷 Impuesto de transaccion Frances (FTT)</t>
        </is>
      </c>
      <c r="B12" s="48" t="n">
        <v>2.07</v>
      </c>
      <c r="C12" s="49" t="n">
        <v>1</v>
      </c>
    </row>
    <row r="13">
      <c r="A13" s="50" t="inlineStr">
        <is>
          <t>TOTAL</t>
        </is>
      </c>
      <c r="B13" s="51" t="n">
        <v>20.27</v>
      </c>
      <c r="C13" s="52" t="n">
        <v>4</v>
      </c>
    </row>
    <row r="15">
      <c r="A15" s="46" t="inlineStr">
        <is>
          <t>DETALLE POR OPERACION</t>
        </is>
      </c>
    </row>
    <row r="16" ht="22" customHeight="1">
      <c r="A16" s="6" t="inlineStr">
        <is>
          <t>Fecha</t>
        </is>
      </c>
      <c r="B16" s="6" t="inlineStr">
        <is>
          <t>Tipo</t>
        </is>
      </c>
      <c r="C16" s="6" t="inlineStr">
        <is>
          <t>ISIN</t>
        </is>
      </c>
      <c r="D16" s="6" t="inlineStr">
        <is>
          <t>Empresa</t>
        </is>
      </c>
      <c r="E16" s="6" t="inlineStr">
        <is>
          <t>Cant.</t>
        </is>
      </c>
      <c r="F16" s="6" t="inlineStr">
        <is>
          <t>Jur.</t>
        </is>
      </c>
      <c r="G16" s="6" t="inlineStr">
        <is>
          <t>Importe (EUR)</t>
        </is>
      </c>
      <c r="H16" s="6" t="inlineStr">
        <is>
          <t>Broker</t>
        </is>
      </c>
    </row>
    <row r="17">
      <c r="A17" s="15" t="inlineStr">
        <is>
          <t>12/06/2025</t>
        </is>
      </c>
      <c r="B17" s="15" t="inlineStr">
        <is>
          <t>A</t>
        </is>
      </c>
      <c r="C17" s="47" t="inlineStr">
        <is>
          <t>ES0113900J37</t>
        </is>
      </c>
      <c r="D17" s="47" t="inlineStr">
        <is>
          <t>BANCO SANTANDER SA</t>
        </is>
      </c>
      <c r="E17" s="16" t="n">
        <v>200</v>
      </c>
      <c r="F17" s="15" t="inlineStr">
        <is>
          <t>ES</t>
        </is>
      </c>
      <c r="G17" s="11" t="n">
        <v>1.6</v>
      </c>
      <c r="H17" s="15" t="inlineStr">
        <is>
          <t>DeGiro</t>
        </is>
      </c>
    </row>
    <row r="18">
      <c r="A18" s="15" t="inlineStr">
        <is>
          <t>22/07/2025</t>
        </is>
      </c>
      <c r="B18" s="15" t="inlineStr">
        <is>
          <t>A</t>
        </is>
      </c>
      <c r="C18" s="47" t="inlineStr">
        <is>
          <t>ES0113900J37</t>
        </is>
      </c>
      <c r="D18" s="47" t="inlineStr">
        <is>
          <t>BANCO SANTANDER SA</t>
        </is>
      </c>
      <c r="E18" s="16" t="n">
        <v>200</v>
      </c>
      <c r="F18" s="15" t="inlineStr">
        <is>
          <t>ES</t>
        </is>
      </c>
      <c r="G18" s="11" t="n">
        <v>1.6</v>
      </c>
      <c r="H18" s="15" t="inlineStr">
        <is>
          <t>IBKR</t>
        </is>
      </c>
    </row>
    <row r="19">
      <c r="A19" s="15" t="inlineStr">
        <is>
          <t>05/09/2025</t>
        </is>
      </c>
      <c r="B19" s="15" t="inlineStr">
        <is>
          <t>A</t>
        </is>
      </c>
      <c r="C19" s="47" t="inlineStr">
        <is>
          <t>GB0002374006</t>
        </is>
      </c>
      <c r="D19" s="47" t="inlineStr">
        <is>
          <t>DIAGEO PLC</t>
        </is>
      </c>
      <c r="E19" s="16" t="n">
        <v>100</v>
      </c>
      <c r="F19" s="15" t="inlineStr">
        <is>
          <t>UK</t>
        </is>
      </c>
      <c r="G19" s="11" t="n">
        <v>15</v>
      </c>
      <c r="H19" s="15" t="inlineStr">
        <is>
          <t>DeGiro</t>
        </is>
      </c>
    </row>
    <row r="20">
      <c r="A20" s="15" t="inlineStr">
        <is>
          <t>05/09/2025</t>
        </is>
      </c>
      <c r="B20" s="15" t="inlineStr">
        <is>
          <t>A</t>
        </is>
      </c>
      <c r="C20" s="47" t="inlineStr">
        <is>
          <t>FR0000121964</t>
        </is>
      </c>
      <c r="D20" s="47" t="inlineStr">
        <is>
          <t>KLEPIERRE SA</t>
        </is>
      </c>
      <c r="E20" s="16" t="n">
        <v>30</v>
      </c>
      <c r="F20" s="15" t="inlineStr">
        <is>
          <t>FR</t>
        </is>
      </c>
      <c r="G20" s="11" t="n">
        <v>2.07</v>
      </c>
      <c r="H20" s="15" t="inlineStr">
        <is>
          <t>DeGiro</t>
        </is>
      </c>
    </row>
    <row r="23" ht="38" customHeight="1">
      <c r="A23" s="5" t="inlineStr">
        <is>
          <t>Fuentes: DeGiro extracto de cuenta — filas 'Stamp Duty', 'Impuesto de transaccion Frances', 'Spanish Transaction Tax', enlazadas al trade por ID Orden. IBKR Activity Statement, seccion 'Transaction Fees', enlazada al trade por (Symbol, Date, Quantity).</t>
        </is>
      </c>
    </row>
  </sheetData>
  <mergeCells count="6">
    <mergeCell ref="A2:F2"/>
    <mergeCell ref="A1:F1"/>
    <mergeCell ref="A6:F6"/>
    <mergeCell ref="A4:F4"/>
    <mergeCell ref="A23:H23"/>
    <mergeCell ref="A3:F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14" customWidth="1" min="1" max="1"/>
    <col width="60" customWidth="1" min="2" max="2"/>
    <col width="16" customWidth="1" min="3" max="3"/>
  </cols>
  <sheetData>
    <row r="1" ht="32" customHeight="1">
      <c r="A1" s="1" t="inlineStr">
        <is>
          <r>
            <rPr>
              <rFont val="Calibri"/>
              <b val="1"/>
              <color rgb="00E6B763"/>
              <sz val="22"/>
            </rPr>
            <t>[</t>
          </r>
          <r>
            <rPr>
              <rFont val="Calibri"/>
              <b val="1"/>
              <color rgb="000B1220"/>
              <sz val="22"/>
            </rPr>
            <t>Cuádrat</t>
          </r>
          <r>
            <rPr>
              <rFont val="Calibri"/>
              <b val="1"/>
              <i val="1"/>
              <color rgb="00E6B763"/>
              <sz val="22"/>
            </rPr>
            <t>e</t>
          </r>
          <r>
            <rPr>
              <rFont val="Calibri"/>
              <b val="1"/>
              <color rgb="00E6B763"/>
              <sz val="22"/>
            </rPr>
            <t>]</t>
          </r>
        </is>
      </c>
    </row>
    <row r="2" ht="24" customHeight="1">
      <c r="A2" s="2" t="inlineStr">
        <is>
          <t>Gastos del broker — administración y depósito (Art. 26.1.a LIRPF) · Ejercicio 2025</t>
        </is>
      </c>
    </row>
    <row r="3">
      <c r="A3" s="3" t="inlineStr">
        <is>
          <t>Generado el 14/05/2026 11:07  ·  Casillas referidas a la campaña Renta 2025 (la AEAT renumera el formulario cada año)</t>
        </is>
      </c>
    </row>
    <row r="4" ht="38" customHeight="1">
      <c r="A4" s="4" t="inlineStr">
        <is>
          <t>Aviso legal: este informe es una herramienta de preparación fiscal elaborada a partir de los datos aportados. No constituye asesoramiento fiscal vinculante. El usuario es responsable de verificar los datos antes de presentar la declaración ante la AEAT.  •  Las celdas con fondo amarillo son editables: si modificas un coste (p. ej. el prorrateo tras una escisión), las G/P, totales por casilla y compensaciones se RECALCULAN automáticamente en todas las hojas.</t>
        </is>
      </c>
    </row>
    <row r="5" ht="8" customHeight="1"/>
    <row r="6" ht="64" customHeight="1">
      <c r="A6" s="5" t="inlineStr">
        <is>
          <t>Comisiones que el broker cobra por mantener cuenta o acceso a mercados (conectividad mensual DeGiro, custodia, mantenimiento). Deducibles del rendimiento íntegro del capital mobiliario antes de tributar (Art. 26.1.a LIRPF — gastos de administración y depósito de valores negociables). NO pueden hacer el RCM neto negativo. 🔍 IMPORTANTE: NO existe casilla independiente. Se introducen en el campo "Gastos de administración y depósito" del popup individual al editar cualquier rendimiento del capital mobiliario (típicamente al editar 0029 Dividendos). RentaWEB los totaliza automáticamente en la casilla 0037 del bloque B.</t>
        </is>
      </c>
    </row>
    <row r="8" ht="22" customHeight="1">
      <c r="A8" s="6" t="inlineStr">
        <is>
          <t>Fecha</t>
        </is>
      </c>
      <c r="B8" s="6" t="inlineStr">
        <is>
          <t>Concepto</t>
        </is>
      </c>
      <c r="C8" s="6" t="inlineStr">
        <is>
          <t>Importe (EUR)</t>
        </is>
      </c>
    </row>
    <row r="9">
      <c r="A9" s="15" t="inlineStr">
        <is>
          <t>01/12/2025</t>
        </is>
      </c>
      <c r="B9" s="47" t="inlineStr">
        <is>
          <t>Comisión de conectividad mercado XMAD 2025 (Madrid)</t>
        </is>
      </c>
      <c r="C9" s="11" t="n">
        <v>2.5</v>
      </c>
    </row>
    <row r="10">
      <c r="A10" s="15" t="inlineStr">
        <is>
          <t>01/12/2025</t>
        </is>
      </c>
      <c r="B10" s="47" t="inlineStr">
        <is>
          <t>Comisión de conectividad mercado XLON 2025 (London)</t>
        </is>
      </c>
      <c r="C10" s="11" t="n">
        <v>2.5</v>
      </c>
    </row>
    <row r="11">
      <c r="A11" s="15" t="inlineStr">
        <is>
          <t>01/12/2025</t>
        </is>
      </c>
      <c r="B11" s="47" t="inlineStr">
        <is>
          <t>Comisión de conectividad mercado XPAR 2025 (Paris)</t>
        </is>
      </c>
      <c r="C11" s="11" t="n">
        <v>2.5</v>
      </c>
    </row>
    <row r="12">
      <c r="A12" s="15" t="inlineStr">
        <is>
          <t>01/12/2025</t>
        </is>
      </c>
      <c r="B12" s="47" t="inlineStr">
        <is>
          <t>Comisión de conectividad mercado DEG 2025 (Derivatives)</t>
        </is>
      </c>
      <c r="C12" s="11" t="n">
        <v>2.5</v>
      </c>
    </row>
    <row r="13">
      <c r="A13" s="50" t="inlineStr">
        <is>
          <t>TOTAL — al popup de 0029 (campo "Gastos admón. y depósito"); RentaWEB suma a 0037</t>
        </is>
      </c>
      <c r="B13" s="53" t="n"/>
      <c r="C13" s="51" t="n">
        <v>10</v>
      </c>
    </row>
  </sheetData>
  <mergeCells count="6">
    <mergeCell ref="A1:C1"/>
    <mergeCell ref="A6:C6"/>
    <mergeCell ref="A13:B13"/>
    <mergeCell ref="A3:C3"/>
    <mergeCell ref="A4:C4"/>
    <mergeCell ref="A2:C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4" customWidth="1" min="3" max="3"/>
    <col width="14" customWidth="1" min="4" max="4"/>
    <col width="14" customWidth="1" min="5" max="5"/>
    <col width="50" customWidth="1" min="6" max="6"/>
  </cols>
  <sheetData>
    <row r="1" ht="32" customHeight="1">
      <c r="A1" s="1" t="inlineStr">
        <is>
          <r>
            <rPr>
              <rFont val="Calibri"/>
              <b val="1"/>
              <color rgb="00E6B763"/>
              <sz val="22"/>
            </rPr>
            <t>[</t>
          </r>
          <r>
            <rPr>
              <rFont val="Calibri"/>
              <b val="1"/>
              <color rgb="000B1220"/>
              <sz val="22"/>
            </rPr>
            <t>Cuádrat</t>
          </r>
          <r>
            <rPr>
              <rFont val="Calibri"/>
              <b val="1"/>
              <i val="1"/>
              <color rgb="00E6B763"/>
              <sz val="22"/>
            </rPr>
            <t>e</t>
          </r>
          <r>
            <rPr>
              <rFont val="Calibri"/>
              <b val="1"/>
              <color rgb="00E6B763"/>
              <sz val="22"/>
            </rPr>
            <t>]</t>
          </r>
        </is>
      </c>
    </row>
    <row r="2" ht="24" customHeight="1">
      <c r="A2" s="2" t="inlineStr">
        <is>
          <t>Intereses IBKR — Credit/Debit/Bond Interest · Ejercicio 2025</t>
        </is>
      </c>
    </row>
    <row r="3">
      <c r="A3" s="3" t="inlineStr">
        <is>
          <t>Generado el 14/05/2026 11:07  ·  Casillas referidas a la campaña Renta 2025 (la AEAT renumera el formulario cada año)</t>
        </is>
      </c>
    </row>
    <row r="4" ht="38" customHeight="1">
      <c r="A4" s="4" t="inlineStr">
        <is>
          <t>Aviso legal: este informe es una herramienta de preparación fiscal elaborada a partir de los datos aportados. No constituye asesoramiento fiscal vinculante. El usuario es responsable de verificar los datos antes de presentar la declaración ante la AEAT.  •  Las celdas con fondo amarillo son editables: si modificas un coste (p. ej. el prorrateo tras una escisión), las G/P, totales por casilla y compensaciones se RECALCULAN automáticamente en todas las hojas.</t>
        </is>
      </c>
    </row>
    <row r="5" ht="8" customHeight="1"/>
    <row r="6" ht="78" customHeight="1">
      <c r="A6" s="5" t="inlineStr">
        <is>
          <t>Intereses extraidos de la seccion 'Interest' del Activity Statement IBKR. Credit Interest (cobrado por el cliente) y Bond Interest (cupones) van a casilla 0027 (RCM intereses de cuenta / obligaciones). Debit Interest (pagado al broker por margen o saldo deudor) NO se suma automaticamente: la doctrina mayoritaria considera estos intereses no deducibles para el inversor particular (Art. 26.1.a LIRPF limita los gastos del RCM por cesion a terceros a administracion y deposito). Si tu asesor identifica una via de deduccion en tu caso, escuchalo, pero la posicion conservadora es no incluirlo. Conversion a EUR via BCE del dia de cada interes.</t>
        </is>
      </c>
    </row>
    <row r="8" ht="22" customHeight="1">
      <c r="A8" s="6" t="inlineStr">
        <is>
          <t>Fecha</t>
        </is>
      </c>
      <c r="B8" s="6" t="inlineStr">
        <is>
          <t>Divisa</t>
        </is>
      </c>
      <c r="C8" s="6" t="inlineStr">
        <is>
          <t>Importe local</t>
        </is>
      </c>
      <c r="D8" s="6" t="inlineStr">
        <is>
          <t>Importe (EUR)</t>
        </is>
      </c>
      <c r="E8" s="6" t="inlineStr">
        <is>
          <t>Tipo</t>
        </is>
      </c>
      <c r="F8" s="6" t="inlineStr">
        <is>
          <t>Descripcion</t>
        </is>
      </c>
    </row>
    <row r="9">
      <c r="A9" s="15" t="inlineStr">
        <is>
          <t>2025-06-15</t>
        </is>
      </c>
      <c r="B9" s="15" t="inlineStr">
        <is>
          <t>EUR</t>
        </is>
      </c>
      <c r="C9" s="16" t="n">
        <v>10</v>
      </c>
      <c r="D9" s="11" t="n">
        <v>10</v>
      </c>
      <c r="E9" s="15" t="inlineStr">
        <is>
          <t>Credit (RCM 0027)</t>
        </is>
      </c>
      <c r="F9" s="47" t="inlineStr">
        <is>
          <t>EUR Credit Interest for Jun-2025</t>
        </is>
      </c>
    </row>
    <row r="10">
      <c r="A10" s="15" t="inlineStr">
        <is>
          <t>2025-09-30</t>
        </is>
      </c>
      <c r="B10" s="15" t="inlineStr">
        <is>
          <t>EUR</t>
        </is>
      </c>
      <c r="C10" s="16" t="n">
        <v>25</v>
      </c>
      <c r="D10" s="11" t="n">
        <v>25</v>
      </c>
      <c r="E10" s="15" t="inlineStr">
        <is>
          <t>Bond Int. (0027)</t>
        </is>
      </c>
      <c r="F10" s="47" t="inlineStr">
        <is>
          <t>Bond Interest received from US Treasury Note 4.5pct</t>
        </is>
      </c>
    </row>
    <row r="11">
      <c r="A11" s="15" t="inlineStr">
        <is>
          <t>2025-12-31</t>
        </is>
      </c>
      <c r="B11" s="15" t="inlineStr">
        <is>
          <t>EUR</t>
        </is>
      </c>
      <c r="C11" s="16" t="n">
        <v>-5</v>
      </c>
      <c r="D11" s="11" t="n">
        <v>-5</v>
      </c>
      <c r="E11" s="15" t="inlineStr">
        <is>
          <t>Debit (informativo)</t>
        </is>
      </c>
      <c r="F11" s="47" t="inlineStr">
        <is>
          <t>EUR Debit Interest for Dec-2025</t>
        </is>
      </c>
    </row>
    <row r="13">
      <c r="A13" s="50" t="inlineStr">
        <is>
          <t>TOTAL Credit + Bond (suma a casilla 0027 RCM)</t>
        </is>
      </c>
      <c r="B13" s="53" t="n"/>
      <c r="C13" s="53" t="n"/>
      <c r="D13" s="51" t="n">
        <v>35</v>
      </c>
      <c r="E13" s="53" t="n"/>
      <c r="F13" s="53" t="n"/>
    </row>
    <row r="14">
      <c r="A14" s="54" t="inlineStr">
        <is>
          <t>TOTAL Debit (informativo, NO se suma automaticamente)</t>
        </is>
      </c>
      <c r="B14" s="53" t="n"/>
      <c r="C14" s="53" t="n"/>
      <c r="D14" s="55" t="n">
        <v>-5</v>
      </c>
      <c r="E14" s="53" t="n"/>
      <c r="F14" s="53" t="n"/>
    </row>
  </sheetData>
  <mergeCells count="7">
    <mergeCell ref="A2:F2"/>
    <mergeCell ref="A13:C13"/>
    <mergeCell ref="A1:F1"/>
    <mergeCell ref="A14:C14"/>
    <mergeCell ref="A6:F6"/>
    <mergeCell ref="A4:F4"/>
    <mergeCell ref="A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2026-05-14T11:07:01Z</dcterms:created>
  <dcterms:modified xmlns:dcterms="http://purl.org/dc/terms/" xmlns:xsi="http://www.w3.org/2001/XMLSchema-instance" xsi:type="dcterms:W3CDTF">2026-05-14T11:07:01Z</dcterms:modified>
</cp:coreProperties>
</file>